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H\Central\BWSP\Sections\Compliance\Rules\Pb &amp; Cu\LCRR\LSLI\LSLI templates\not yet distributed\"/>
    </mc:Choice>
  </mc:AlternateContent>
  <xr:revisionPtr revIDLastSave="0" documentId="13_ncr:1_{BFE22643-073A-4F48-8755-A4F4EF7A7043}" xr6:coauthVersionLast="47" xr6:coauthVersionMax="47" xr10:uidLastSave="{00000000-0000-0000-0000-000000000000}"/>
  <bookViews>
    <workbookView xWindow="-110" yWindow="-110" windowWidth="19420" windowHeight="10420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<sst xmlns="http://schemas.openxmlformats.org/spreadsheetml/2006/main" count="159" uniqueCount="112">
  <si>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</si>
  <si>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</si>
  <si>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</si>
  <si>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</si>
  <si>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</si>
  <si>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</si>
  <si>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</si>
  <si>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</si>
  <si>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</si>
  <si>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</si>
  <si>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</si>
  <si>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</si>
  <si>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</si>
  <si>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</si>
  <si>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</si>
  <si>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</si>
  <si>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</si>
  <si>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</si>
  <si>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</si>
  <si>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</si>
  <si>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</si>
  <si>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</si>
  <si>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</si>
  <si>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</si>
  <si>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</si>
  <si>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</si>
  <si>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</si>
  <si>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</si>
  <si>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</si>
  <si>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</si>
  <si>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</si>
  <si>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</si>
  <si>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</si>
  <si>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</si>
  <si>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</si>
  <si>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</si>
  <si>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</si>
  <si>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</si>
  <si>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</si>
  <si>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</si>
  <si>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</si>
  <si>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</si>
  <si>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</si>
  <si>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</si>
  <si>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</si>
  <si>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</si>
  <si>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</si>
  <si>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</si>
  <si>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</si>
  <si>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</si>
  <si>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</si>
  <si>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</si>
  <si>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</si>
  <si>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</si>
  <si>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</si>
  <si>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</si>
  <si>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</si>
  <si>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</si>
  <si>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</si>
  <si>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</si>
  <si>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</si>
  <si>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</si>
  <si>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</si>
  <si>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</si>
  <si>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</si>
  <si>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</si>
  <si>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</si>
  <si>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</si>
  <si>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</si>
  <si>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</si>
  <si>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</si>
  <si>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</si>
  <si>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</si>
  <si>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</si>
  <si>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</si>
  <si>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</si>
  <si>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</si>
  <si>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</si>
  <si>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</si>
  <si>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</si>
  <si>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</si>
  <si>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</si>
  <si>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</si>
  <si>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</si>
  <si>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</si>
  <si>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</si>
  <si>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</si>
  <si>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</si>
  <si>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>_____________________________________</t>
  </si>
  <si>
    <t>_______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</si>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</sst>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01" totalsRowShown="0" headerRowDxfId="21" dataDxfId="19" headerRowBorderDxfId="20" tableBorderDxfId="18">
  <autoFilter ref="A1:R50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dimension ref="A1:S42"/>
  <sheetViews>
    <sheetView showGridLines="0" tabSelected="1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3" t="s">
        <v>0</v>
      </c>
      <c r="B1" s="93"/>
      <c r="C1" s="43"/>
      <c r="D1" s="43"/>
      <c r="E1" s="43"/>
      <c r="F1" s="43"/>
    </row>
    <row r="2" spans="1:19" ht="39" customHeight="1" x14ac:dyDescent="0.25">
      <c r="A2" s="99" t="s">
        <v>111</v>
      </c>
      <c r="B2" s="99"/>
      <c r="C2" s="42"/>
      <c r="D2" s="42"/>
      <c r="E2" s="42"/>
      <c r="F2" s="42"/>
    </row>
    <row r="3" spans="1:19" x14ac:dyDescent="0.25">
      <c r="A3" s="94" t="s">
        <v>96</v>
      </c>
      <c r="B3" s="94"/>
      <c r="C3" s="42"/>
      <c r="D3" s="42"/>
      <c r="E3" s="42"/>
      <c r="F3" s="42"/>
    </row>
    <row r="4" spans="1:19" ht="15.95" customHeight="1" x14ac:dyDescent="0.25">
      <c r="A4" s="95" t="s">
        <v>99</v>
      </c>
      <c r="B4" s="95"/>
      <c r="C4" s="95"/>
      <c r="D4" s="42"/>
      <c r="E4" s="42"/>
      <c r="F4" s="42"/>
    </row>
    <row r="5" spans="1:19" x14ac:dyDescent="0.25">
      <c r="A5" s="97" t="s">
        <v>100</v>
      </c>
      <c r="B5" s="98"/>
      <c r="C5" s="98"/>
      <c r="D5" s="42"/>
      <c r="E5" s="42"/>
      <c r="F5" s="42"/>
    </row>
    <row r="6" spans="1:19" x14ac:dyDescent="0.25">
      <c r="A6" s="95" t="s">
        <v>101</v>
      </c>
      <c r="B6" s="95"/>
      <c r="C6" s="95"/>
      <c r="D6" s="42"/>
      <c r="E6" s="42"/>
      <c r="F6" s="42"/>
    </row>
    <row r="7" spans="1:19" x14ac:dyDescent="0.25">
      <c r="A7" s="95" t="s">
        <v>102</v>
      </c>
      <c r="B7" s="95"/>
      <c r="C7" s="95"/>
      <c r="D7" s="42"/>
      <c r="E7" s="42"/>
      <c r="F7" s="42"/>
    </row>
    <row r="8" spans="1:19" ht="24.95" customHeight="1" x14ac:dyDescent="0.25">
      <c r="A8" s="42" t="s">
        <v>97</v>
      </c>
      <c r="B8" s="42"/>
      <c r="C8" s="42"/>
      <c r="D8" s="42"/>
      <c r="E8" s="42"/>
      <c r="F8" s="42"/>
    </row>
    <row r="9" spans="1:19" x14ac:dyDescent="0.25">
      <c r="A9" s="58" t="s">
        <v>98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6" t="s">
        <v>7</v>
      </c>
      <c r="B15" s="96"/>
      <c r="C15" s="96"/>
      <c r="D15" s="89"/>
      <c r="E15" s="89"/>
      <c r="F15" s="91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92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94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93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104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6" t="s">
        <v>33</v>
      </c>
      <c r="B26" s="96"/>
      <c r="C26" s="96"/>
      <c r="D26" s="96"/>
      <c r="E26" s="96"/>
      <c r="F26" s="96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109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94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106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93</v>
      </c>
      <c r="C32" s="20"/>
      <c r="D32" s="18" t="s">
        <v>103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104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dimension ref="A1:R5001"/>
  <sheetViews>
    <sheetView zoomScaleNormal="100" workbookViewId="0">
      <pane ySplit="1" topLeftCell="A2" activePane="bottomLeft" state="frozen"/>
      <selection activeCell="G1" sqref="G1"/>
      <selection pane="bottomLeft" activeCell="A2" sqref="A2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0.140625" style="6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3" customFormat="1" ht="65.45" customHeight="1" x14ac:dyDescent="0.25">
      <c r="A1" s="68" t="s">
        <v>48</v>
      </c>
      <c r="B1" s="68" t="s">
        <v>49</v>
      </c>
      <c r="C1" s="68" t="s">
        <v>95</v>
      </c>
      <c r="D1" s="69" t="s">
        <v>8</v>
      </c>
      <c r="E1" s="70" t="s">
        <v>50</v>
      </c>
      <c r="F1" s="70" t="s">
        <v>10</v>
      </c>
      <c r="G1" s="70" t="s">
        <v>51</v>
      </c>
      <c r="H1" s="71" t="s">
        <v>52</v>
      </c>
      <c r="I1" s="71" t="s">
        <v>12</v>
      </c>
      <c r="J1" s="70" t="s">
        <v>53</v>
      </c>
      <c r="K1" s="70" t="s">
        <v>54</v>
      </c>
      <c r="L1" s="71" t="s">
        <v>35</v>
      </c>
      <c r="M1" s="71" t="s">
        <v>36</v>
      </c>
      <c r="N1" s="71" t="s">
        <v>110</v>
      </c>
      <c r="O1" s="71" t="s">
        <v>55</v>
      </c>
      <c r="P1" s="71" t="s">
        <v>37</v>
      </c>
      <c r="Q1" s="68" t="s">
        <v>56</v>
      </c>
      <c r="R1" s="72" t="s">
        <v>57</v>
      </c>
    </row>
    <row r="2" spans="1:18" ht="17.100000000000001" customHeight="1" x14ac:dyDescent="0.25"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" spans="1:18" ht="17.100000000000001" customHeight="1" x14ac:dyDescent="0.25"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" spans="1:18" ht="17.100000000000001" customHeight="1" x14ac:dyDescent="0.25"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" spans="1:18" s="67" customFormat="1" ht="17.100000000000001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4"/>
      <c r="M5" s="64"/>
      <c r="N5" s="64"/>
      <c r="O5" s="64"/>
      <c r="P5" s="64"/>
      <c r="Q5" s="6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  <c r="R5" s="64"/>
    </row>
    <row r="6" spans="1:18" ht="17.100000000000001" customHeight="1" x14ac:dyDescent="0.25"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" spans="1:18" ht="17.100000000000001" customHeight="1" x14ac:dyDescent="0.25"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" spans="1:18" ht="17.100000000000001" customHeight="1" x14ac:dyDescent="0.25">
      <c r="B8" s="64"/>
      <c r="C8" s="64"/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" spans="1:18" ht="17.100000000000001" customHeight="1" x14ac:dyDescent="0.25">
      <c r="A9" s="64"/>
      <c r="B9" s="64"/>
      <c r="C9" s="64"/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" spans="1:18" ht="17.100000000000001" customHeight="1" x14ac:dyDescent="0.25">
      <c r="B10" s="64"/>
      <c r="C10" s="64"/>
      <c r="G10" s="90"/>
      <c r="O10" s="64"/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" spans="1:18" ht="17.100000000000001" customHeight="1" x14ac:dyDescent="0.25">
      <c r="B11" s="64"/>
      <c r="C11" s="64"/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" spans="1:18" ht="17.100000000000001" customHeight="1" x14ac:dyDescent="0.25">
      <c r="B12" s="64"/>
      <c r="C12" s="64"/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" spans="1:18" ht="17.100000000000001" customHeight="1" x14ac:dyDescent="0.25">
      <c r="A13" s="64"/>
      <c r="B13" s="64"/>
      <c r="C13" s="64"/>
      <c r="E13" s="65"/>
      <c r="J13" s="65"/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" spans="1:18" ht="17.100000000000001" customHeight="1" x14ac:dyDescent="0.25">
      <c r="B14" s="64"/>
      <c r="C14" s="64"/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" spans="1:18" ht="17.100000000000001" customHeight="1" x14ac:dyDescent="0.25">
      <c r="B15" s="64"/>
      <c r="C15" s="64"/>
      <c r="G15" s="90"/>
      <c r="O15" s="64"/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" spans="1:18" ht="17.100000000000001" customHeight="1" x14ac:dyDescent="0.25">
      <c r="B16" s="64"/>
      <c r="C16" s="64"/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" spans="1:17" ht="17.100000000000001" customHeight="1" x14ac:dyDescent="0.25">
      <c r="A17" s="64"/>
      <c r="B17" s="64"/>
      <c r="C17" s="64"/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" spans="1:17" ht="17.100000000000001" customHeight="1" x14ac:dyDescent="0.25">
      <c r="B18" s="64"/>
      <c r="C18" s="64"/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" spans="1:17" ht="17.100000000000001" customHeight="1" x14ac:dyDescent="0.25">
      <c r="B19" s="64"/>
      <c r="C19" s="64"/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" spans="1:17" ht="17.100000000000001" customHeight="1" x14ac:dyDescent="0.25">
      <c r="B20" s="64"/>
      <c r="C20" s="64"/>
      <c r="G20" s="90"/>
      <c r="O20" s="64"/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" spans="1:17" ht="17.100000000000001" customHeight="1" x14ac:dyDescent="0.25">
      <c r="A21" s="64"/>
      <c r="B21" s="64"/>
      <c r="C21" s="64"/>
      <c r="E21" s="65"/>
      <c r="J21" s="65"/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" spans="1:17" ht="17.100000000000001" customHeight="1" x14ac:dyDescent="0.25">
      <c r="B22" s="64"/>
      <c r="C22" s="64"/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" spans="1:17" ht="17.100000000000001" customHeight="1" x14ac:dyDescent="0.25">
      <c r="B23" s="64"/>
      <c r="C23" s="64"/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" spans="1:17" ht="17.100000000000001" customHeight="1" x14ac:dyDescent="0.25">
      <c r="B24" s="64"/>
      <c r="C24" s="64"/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" spans="1:17" ht="17.100000000000001" customHeight="1" x14ac:dyDescent="0.25">
      <c r="A25" s="64"/>
      <c r="B25" s="64"/>
      <c r="C25" s="64"/>
      <c r="O25" s="64"/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" spans="1:17" ht="17.100000000000001" customHeight="1" x14ac:dyDescent="0.25">
      <c r="B26" s="64"/>
      <c r="C26" s="64"/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" spans="1:17" ht="17.100000000000001" customHeight="1" x14ac:dyDescent="0.25">
      <c r="B27" s="64"/>
      <c r="C27" s="64"/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" spans="1:17" ht="17.100000000000001" customHeight="1" x14ac:dyDescent="0.25">
      <c r="B28" s="64"/>
      <c r="C28" s="64"/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" spans="1:17" ht="17.100000000000001" customHeight="1" x14ac:dyDescent="0.25"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" spans="1:17" ht="17.100000000000001" customHeight="1" x14ac:dyDescent="0.25"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" spans="1:17" ht="17.100000000000001" customHeight="1" x14ac:dyDescent="0.25"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" spans="1:17" ht="17.100000000000001" customHeight="1" x14ac:dyDescent="0.25"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" spans="17:17" ht="17.100000000000001" customHeight="1" x14ac:dyDescent="0.25"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" spans="17:17" ht="17.100000000000001" customHeight="1" x14ac:dyDescent="0.25"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" spans="17:17" ht="17.100000000000001" customHeight="1" x14ac:dyDescent="0.25"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" spans="17:17" ht="17.100000000000001" customHeight="1" x14ac:dyDescent="0.25"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" spans="17:17" ht="17.100000000000001" customHeight="1" x14ac:dyDescent="0.25"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" spans="17:17" ht="17.100000000000001" customHeight="1" x14ac:dyDescent="0.25"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" spans="17:17" ht="17.100000000000001" customHeight="1" x14ac:dyDescent="0.25"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" spans="17:17" ht="17.100000000000001" customHeight="1" x14ac:dyDescent="0.25"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" spans="17:17" ht="17.100000000000001" customHeight="1" x14ac:dyDescent="0.25"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" spans="17:17" ht="17.100000000000001" customHeight="1" x14ac:dyDescent="0.25"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" spans="17:17" ht="17.100000000000001" customHeight="1" x14ac:dyDescent="0.25"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" spans="17:17" ht="17.100000000000001" customHeight="1" x14ac:dyDescent="0.25"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" spans="17:17" ht="17.100000000000001" customHeight="1" x14ac:dyDescent="0.25"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" spans="17:17" ht="17.100000000000001" customHeight="1" x14ac:dyDescent="0.25"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" spans="17:17" ht="17.100000000000001" customHeight="1" x14ac:dyDescent="0.25"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" spans="17:17" ht="17.100000000000001" customHeight="1" x14ac:dyDescent="0.25"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" spans="17:17" ht="17.100000000000001" customHeight="1" x14ac:dyDescent="0.25"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" spans="17:17" ht="17.100000000000001" customHeight="1" x14ac:dyDescent="0.25"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" spans="17:17" ht="17.100000000000001" customHeight="1" x14ac:dyDescent="0.25"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" spans="17:17" ht="17.100000000000001" customHeight="1" x14ac:dyDescent="0.25"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" spans="17:17" ht="17.100000000000001" customHeight="1" x14ac:dyDescent="0.25"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" spans="17:17" ht="17.100000000000001" customHeight="1" x14ac:dyDescent="0.25"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" spans="17:17" ht="17.100000000000001" customHeight="1" x14ac:dyDescent="0.25"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" spans="17:17" ht="17.100000000000001" customHeight="1" x14ac:dyDescent="0.25"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" spans="17:17" ht="17.100000000000001" customHeight="1" x14ac:dyDescent="0.25"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" spans="17:17" ht="17.100000000000001" customHeight="1" x14ac:dyDescent="0.25"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" spans="17:17" ht="17.100000000000001" customHeight="1" x14ac:dyDescent="0.25"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" spans="17:17" ht="17.100000000000001" customHeight="1" x14ac:dyDescent="0.25"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" spans="17:17" ht="17.100000000000001" customHeight="1" x14ac:dyDescent="0.25"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" spans="17:17" ht="17.100000000000001" customHeight="1" x14ac:dyDescent="0.25"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" spans="17:17" ht="17.100000000000001" customHeight="1" x14ac:dyDescent="0.25"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" spans="17:17" ht="17.100000000000001" customHeight="1" x14ac:dyDescent="0.25"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7:17" ht="17.100000000000001" customHeight="1" x14ac:dyDescent="0.25"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7:17" ht="17.100000000000001" customHeight="1" x14ac:dyDescent="0.25"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7:17" ht="17.100000000000001" customHeight="1" x14ac:dyDescent="0.25"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7:17" ht="17.100000000000001" customHeight="1" x14ac:dyDescent="0.25"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7:17" ht="17.100000000000001" customHeight="1" x14ac:dyDescent="0.25"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7:17" ht="17.100000000000001" customHeight="1" x14ac:dyDescent="0.25"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7:17" ht="17.100000000000001" customHeight="1" x14ac:dyDescent="0.25"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7:17" ht="17.100000000000001" customHeight="1" x14ac:dyDescent="0.25"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7:17" ht="17.100000000000001" customHeight="1" x14ac:dyDescent="0.25"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7:17" ht="17.100000000000001" customHeight="1" x14ac:dyDescent="0.25"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7:17" ht="17.100000000000001" customHeight="1" x14ac:dyDescent="0.25"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7:17" ht="17.100000000000001" customHeight="1" x14ac:dyDescent="0.25"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7:17" ht="17.100000000000001" customHeight="1" x14ac:dyDescent="0.25"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7:17" ht="17.100000000000001" customHeight="1" x14ac:dyDescent="0.25"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7:17" ht="17.100000000000001" customHeight="1" x14ac:dyDescent="0.25"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7:17" ht="17.100000000000001" customHeight="1" x14ac:dyDescent="0.25"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7:17" ht="17.100000000000001" customHeight="1" x14ac:dyDescent="0.25"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7:17" ht="17.100000000000001" customHeight="1" x14ac:dyDescent="0.25"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7:17" ht="17.100000000000001" customHeight="1" x14ac:dyDescent="0.25"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7:17" ht="17.100000000000001" customHeight="1" x14ac:dyDescent="0.25"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7:17" ht="17.100000000000001" customHeight="1" x14ac:dyDescent="0.25"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7:17" ht="17.100000000000001" customHeight="1" x14ac:dyDescent="0.25"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7:17" ht="17.100000000000001" customHeight="1" x14ac:dyDescent="0.25"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7:17" ht="17.100000000000001" customHeight="1" x14ac:dyDescent="0.25"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7:17" ht="17.100000000000001" customHeight="1" x14ac:dyDescent="0.25"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7:17" ht="17.100000000000001" customHeight="1" x14ac:dyDescent="0.25"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7:17" ht="17.100000000000001" customHeight="1" x14ac:dyDescent="0.25"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7:17" ht="17.100000000000001" customHeight="1" x14ac:dyDescent="0.25"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7:17" ht="17.100000000000001" customHeight="1" x14ac:dyDescent="0.25"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7:17" ht="17.100000000000001" customHeight="1" x14ac:dyDescent="0.25"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7:17" ht="17.100000000000001" customHeight="1" x14ac:dyDescent="0.25"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7:17" ht="17.100000000000001" customHeight="1" x14ac:dyDescent="0.25"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7:17" ht="17.100000000000001" customHeight="1" x14ac:dyDescent="0.25"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7:17" ht="17.100000000000001" customHeight="1" x14ac:dyDescent="0.25"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7:17" ht="17.100000000000001" customHeight="1" x14ac:dyDescent="0.25"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7:17" ht="17.100000000000001" customHeight="1" x14ac:dyDescent="0.25"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7:17" ht="17.100000000000001" customHeight="1" x14ac:dyDescent="0.25"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7:17" ht="17.100000000000001" customHeight="1" x14ac:dyDescent="0.25"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7:17" ht="17.100000000000001" customHeight="1" x14ac:dyDescent="0.25"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7:17" ht="17.100000000000001" customHeight="1" x14ac:dyDescent="0.25"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7:17" ht="17.100000000000001" customHeight="1" x14ac:dyDescent="0.25"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7:17" ht="17.100000000000001" customHeight="1" x14ac:dyDescent="0.25"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7:17" ht="17.100000000000001" customHeight="1" x14ac:dyDescent="0.25"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7:17" ht="17.100000000000001" customHeight="1" x14ac:dyDescent="0.25"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7:17" ht="17.100000000000001" customHeight="1" x14ac:dyDescent="0.25"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7:17" ht="17.100000000000001" customHeight="1" x14ac:dyDescent="0.25"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7:17" ht="17.100000000000001" customHeight="1" x14ac:dyDescent="0.25"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7:17" ht="17.100000000000001" customHeight="1" x14ac:dyDescent="0.25"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7:17" ht="17.100000000000001" customHeight="1" x14ac:dyDescent="0.25"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7:17" ht="17.100000000000001" customHeight="1" x14ac:dyDescent="0.25"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7:17" ht="17.100000000000001" customHeight="1" x14ac:dyDescent="0.25"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7:17" ht="17.100000000000001" customHeight="1" x14ac:dyDescent="0.25"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7:17" ht="17.100000000000001" customHeight="1" x14ac:dyDescent="0.25"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7:17" ht="17.100000000000001" customHeight="1" x14ac:dyDescent="0.25"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7:17" ht="17.100000000000001" customHeight="1" x14ac:dyDescent="0.25"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7:17" ht="17.100000000000001" customHeight="1" x14ac:dyDescent="0.25"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7:17" ht="17.100000000000001" customHeight="1" x14ac:dyDescent="0.25"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7:17" ht="17.100000000000001" customHeight="1" x14ac:dyDescent="0.25"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7:17" ht="17.100000000000001" customHeight="1" x14ac:dyDescent="0.25"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7:17" ht="17.100000000000001" customHeight="1" x14ac:dyDescent="0.25"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7:17" ht="17.100000000000001" customHeight="1" x14ac:dyDescent="0.25"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7:17" ht="17.100000000000001" customHeight="1" x14ac:dyDescent="0.25"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7:17" ht="17.100000000000001" customHeight="1" x14ac:dyDescent="0.25"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7:17" ht="17.100000000000001" customHeight="1" x14ac:dyDescent="0.25"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7:17" ht="17.100000000000001" customHeight="1" x14ac:dyDescent="0.25"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7:17" ht="17.100000000000001" customHeight="1" x14ac:dyDescent="0.25"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7:17" ht="17.100000000000001" customHeight="1" x14ac:dyDescent="0.25"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7:17" ht="17.100000000000001" customHeight="1" x14ac:dyDescent="0.25"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7:17" ht="17.100000000000001" customHeight="1" x14ac:dyDescent="0.25"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7:17" ht="17.100000000000001" customHeight="1" x14ac:dyDescent="0.25"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7:17" ht="17.100000000000001" customHeight="1" x14ac:dyDescent="0.25"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7:17" ht="17.100000000000001" customHeight="1" x14ac:dyDescent="0.25"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7:17" ht="17.100000000000001" customHeight="1" x14ac:dyDescent="0.25"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7:17" ht="17.100000000000001" customHeight="1" x14ac:dyDescent="0.25"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7:17" ht="17.100000000000001" customHeight="1" x14ac:dyDescent="0.25"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7:17" ht="17.100000000000001" customHeight="1" x14ac:dyDescent="0.25"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7:17" ht="17.100000000000001" customHeight="1" x14ac:dyDescent="0.25"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7:17" ht="17.100000000000001" customHeight="1" x14ac:dyDescent="0.25"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7:17" ht="17.100000000000001" customHeight="1" x14ac:dyDescent="0.25"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7:17" ht="17.100000000000001" customHeight="1" x14ac:dyDescent="0.25"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7:17" ht="17.100000000000001" customHeight="1" x14ac:dyDescent="0.25"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7:17" ht="17.100000000000001" customHeight="1" x14ac:dyDescent="0.25"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7:17" ht="17.100000000000001" customHeight="1" x14ac:dyDescent="0.25"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7:17" ht="17.100000000000001" customHeight="1" x14ac:dyDescent="0.25"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7:17" ht="17.100000000000001" customHeight="1" x14ac:dyDescent="0.25"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7:17" ht="17.100000000000001" customHeight="1" x14ac:dyDescent="0.25"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7:17" ht="17.100000000000001" customHeight="1" x14ac:dyDescent="0.25"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7:17" ht="17.100000000000001" customHeight="1" x14ac:dyDescent="0.25"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7:17" ht="17.100000000000001" customHeight="1" x14ac:dyDescent="0.25"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7:17" ht="17.100000000000001" customHeight="1" x14ac:dyDescent="0.25"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7:17" ht="17.100000000000001" customHeight="1" x14ac:dyDescent="0.25"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7:17" ht="17.100000000000001" customHeight="1" x14ac:dyDescent="0.25"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7:17" ht="17.100000000000001" customHeight="1" x14ac:dyDescent="0.25"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7:17" ht="17.100000000000001" customHeight="1" x14ac:dyDescent="0.25"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7:17" ht="17.100000000000001" customHeight="1" x14ac:dyDescent="0.25"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7:17" ht="17.100000000000001" customHeight="1" x14ac:dyDescent="0.25"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7:17" ht="17.100000000000001" customHeight="1" x14ac:dyDescent="0.25"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7:17" ht="17.100000000000001" customHeight="1" x14ac:dyDescent="0.25"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7:17" ht="17.100000000000001" customHeight="1" x14ac:dyDescent="0.25"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7:17" ht="17.100000000000001" customHeight="1" x14ac:dyDescent="0.25"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7:17" ht="17.100000000000001" customHeight="1" x14ac:dyDescent="0.25"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7:17" ht="17.100000000000001" customHeight="1" x14ac:dyDescent="0.25"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7:17" ht="17.100000000000001" customHeight="1" x14ac:dyDescent="0.25"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7:17" ht="17.100000000000001" customHeight="1" x14ac:dyDescent="0.25"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7:17" ht="17.100000000000001" customHeight="1" x14ac:dyDescent="0.25"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7:17" ht="17.100000000000001" customHeight="1" x14ac:dyDescent="0.25"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7:17" ht="17.100000000000001" customHeight="1" x14ac:dyDescent="0.25"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7:17" ht="17.100000000000001" customHeight="1" x14ac:dyDescent="0.25"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7:17" ht="17.100000000000001" customHeight="1" x14ac:dyDescent="0.25"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7:17" ht="17.100000000000001" customHeight="1" x14ac:dyDescent="0.25"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7:17" ht="17.100000000000001" customHeight="1" x14ac:dyDescent="0.25"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7:17" ht="17.100000000000001" customHeight="1" x14ac:dyDescent="0.25"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7:17" ht="17.100000000000001" customHeight="1" x14ac:dyDescent="0.25"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7:17" ht="17.100000000000001" customHeight="1" x14ac:dyDescent="0.25"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7:17" ht="17.100000000000001" customHeight="1" x14ac:dyDescent="0.25"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7:17" ht="17.100000000000001" customHeight="1" x14ac:dyDescent="0.25"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7:17" ht="17.100000000000001" customHeight="1" x14ac:dyDescent="0.25"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7:17" ht="17.100000000000001" customHeight="1" x14ac:dyDescent="0.25"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7:17" ht="17.100000000000001" customHeight="1" x14ac:dyDescent="0.25"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7:17" ht="17.100000000000001" customHeight="1" x14ac:dyDescent="0.25"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7:17" ht="17.100000000000001" customHeight="1" x14ac:dyDescent="0.25"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7:17" ht="17.100000000000001" customHeight="1" x14ac:dyDescent="0.25"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7:17" ht="17.100000000000001" customHeight="1" x14ac:dyDescent="0.25"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7:17" ht="17.100000000000001" customHeight="1" x14ac:dyDescent="0.25"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7:17" ht="17.100000000000001" customHeight="1" x14ac:dyDescent="0.25"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7:17" ht="17.100000000000001" customHeight="1" x14ac:dyDescent="0.25"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7:17" ht="17.100000000000001" customHeight="1" x14ac:dyDescent="0.25"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7:17" ht="17.100000000000001" customHeight="1" x14ac:dyDescent="0.25"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7:17" ht="17.100000000000001" customHeight="1" x14ac:dyDescent="0.25"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7:17" ht="17.100000000000001" customHeight="1" x14ac:dyDescent="0.25"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7:17" ht="17.100000000000001" customHeight="1" x14ac:dyDescent="0.25"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7:17" ht="17.100000000000001" customHeight="1" x14ac:dyDescent="0.25"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7:17" ht="17.100000000000001" customHeight="1" x14ac:dyDescent="0.25"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7:17" ht="17.100000000000001" customHeight="1" x14ac:dyDescent="0.25"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7:17" ht="17.100000000000001" customHeight="1" x14ac:dyDescent="0.25"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7:17" ht="17.100000000000001" customHeight="1" x14ac:dyDescent="0.25"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7:17" ht="17.100000000000001" customHeight="1" x14ac:dyDescent="0.25"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7:17" ht="17.100000000000001" customHeight="1" x14ac:dyDescent="0.25"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7:17" ht="17.100000000000001" customHeight="1" x14ac:dyDescent="0.25"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7:17" ht="17.100000000000001" customHeight="1" x14ac:dyDescent="0.25"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7:17" ht="17.100000000000001" customHeight="1" x14ac:dyDescent="0.25"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7:17" ht="17.100000000000001" customHeight="1" x14ac:dyDescent="0.25"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7:17" ht="17.100000000000001" customHeight="1" x14ac:dyDescent="0.25"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7:17" ht="17.100000000000001" customHeight="1" x14ac:dyDescent="0.25"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7:17" ht="17.100000000000001" customHeight="1" x14ac:dyDescent="0.25"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7:17" ht="17.100000000000001" customHeight="1" x14ac:dyDescent="0.25"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7:17" ht="17.100000000000001" customHeight="1" x14ac:dyDescent="0.25"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7:17" ht="17.100000000000001" customHeight="1" x14ac:dyDescent="0.25"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7:17" ht="17.100000000000001" customHeight="1" x14ac:dyDescent="0.25"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7:17" ht="17.100000000000001" customHeight="1" x14ac:dyDescent="0.25"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7:17" ht="17.100000000000001" customHeight="1" x14ac:dyDescent="0.25"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7:17" ht="17.100000000000001" customHeight="1" x14ac:dyDescent="0.25"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7:17" ht="17.100000000000001" customHeight="1" x14ac:dyDescent="0.25"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7:17" ht="17.100000000000001" customHeight="1" x14ac:dyDescent="0.25"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7:17" ht="17.100000000000001" customHeight="1" x14ac:dyDescent="0.25"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7:17" ht="17.100000000000001" customHeight="1" x14ac:dyDescent="0.25"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7:17" ht="17.100000000000001" customHeight="1" x14ac:dyDescent="0.25"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7:17" ht="17.100000000000001" customHeight="1" x14ac:dyDescent="0.25"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7:17" ht="17.100000000000001" customHeight="1" x14ac:dyDescent="0.25"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7:17" ht="17.100000000000001" customHeight="1" x14ac:dyDescent="0.25"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7:17" ht="17.100000000000001" customHeight="1" x14ac:dyDescent="0.25"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7:17" ht="17.100000000000001" customHeight="1" x14ac:dyDescent="0.25"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7:17" ht="17.100000000000001" customHeight="1" x14ac:dyDescent="0.25"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7:17" ht="17.100000000000001" customHeight="1" x14ac:dyDescent="0.25"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7:17" ht="17.100000000000001" customHeight="1" x14ac:dyDescent="0.25"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7:17" ht="17.100000000000001" customHeight="1" x14ac:dyDescent="0.25"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7:17" ht="17.100000000000001" customHeight="1" x14ac:dyDescent="0.25"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7:17" ht="17.100000000000001" customHeight="1" x14ac:dyDescent="0.25"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7:17" ht="17.100000000000001" customHeight="1" x14ac:dyDescent="0.25"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7:17" ht="17.100000000000001" customHeight="1" x14ac:dyDescent="0.25"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7:17" ht="17.100000000000001" customHeight="1" x14ac:dyDescent="0.25"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7:17" ht="17.100000000000001" customHeight="1" x14ac:dyDescent="0.25"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7:17" ht="17.100000000000001" customHeight="1" x14ac:dyDescent="0.25"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7:17" ht="17.100000000000001" customHeight="1" x14ac:dyDescent="0.25"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7:17" ht="17.100000000000001" customHeight="1" x14ac:dyDescent="0.25"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7:17" ht="17.100000000000001" customHeight="1" x14ac:dyDescent="0.25"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7:17" ht="17.100000000000001" customHeight="1" x14ac:dyDescent="0.25"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7:17" ht="17.100000000000001" customHeight="1" x14ac:dyDescent="0.25"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7:17" ht="17.100000000000001" customHeight="1" x14ac:dyDescent="0.25"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7:17" ht="17.100000000000001" customHeight="1" x14ac:dyDescent="0.25"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7:17" ht="17.100000000000001" customHeight="1" x14ac:dyDescent="0.25"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7:17" ht="17.100000000000001" customHeight="1" x14ac:dyDescent="0.25"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7:17" ht="17.100000000000001" customHeight="1" x14ac:dyDescent="0.25"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7:17" ht="17.100000000000001" customHeight="1" x14ac:dyDescent="0.25"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7:17" ht="17.100000000000001" customHeight="1" x14ac:dyDescent="0.25"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7:17" ht="17.100000000000001" customHeight="1" x14ac:dyDescent="0.25"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7:17" ht="17.100000000000001" customHeight="1" x14ac:dyDescent="0.25"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7:17" ht="17.100000000000001" customHeight="1" x14ac:dyDescent="0.25"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7:17" ht="17.100000000000001" customHeight="1" x14ac:dyDescent="0.25"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7:17" ht="17.100000000000001" customHeight="1" x14ac:dyDescent="0.25"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7:17" ht="17.100000000000001" customHeight="1" x14ac:dyDescent="0.25"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7:17" ht="17.100000000000001" customHeight="1" x14ac:dyDescent="0.25"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7:17" ht="17.100000000000001" customHeight="1" x14ac:dyDescent="0.25"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7:17" ht="17.100000000000001" customHeight="1" x14ac:dyDescent="0.25"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7:17" ht="17.100000000000001" customHeight="1" x14ac:dyDescent="0.25"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7:17" ht="17.100000000000001" customHeight="1" x14ac:dyDescent="0.25"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7:17" ht="17.100000000000001" customHeight="1" x14ac:dyDescent="0.25"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7:17" ht="17.100000000000001" customHeight="1" x14ac:dyDescent="0.25"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7:17" ht="17.100000000000001" customHeight="1" x14ac:dyDescent="0.25"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7:17" ht="17.100000000000001" customHeight="1" x14ac:dyDescent="0.25"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7:17" ht="17.100000000000001" customHeight="1" x14ac:dyDescent="0.25"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7:17" ht="17.100000000000001" customHeight="1" x14ac:dyDescent="0.25"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7:17" ht="17.100000000000001" customHeight="1" x14ac:dyDescent="0.25"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7:17" ht="17.100000000000001" customHeight="1" x14ac:dyDescent="0.25"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7:17" ht="17.100000000000001" customHeight="1" x14ac:dyDescent="0.25"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7:17" ht="17.100000000000001" customHeight="1" x14ac:dyDescent="0.25"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7:17" ht="17.100000000000001" customHeight="1" x14ac:dyDescent="0.25"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7:17" ht="17.100000000000001" customHeight="1" x14ac:dyDescent="0.25"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7:17" ht="17.100000000000001" customHeight="1" x14ac:dyDescent="0.25"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7:17" ht="17.100000000000001" customHeight="1" x14ac:dyDescent="0.25"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7:17" ht="17.100000000000001" customHeight="1" x14ac:dyDescent="0.25"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7:17" ht="17.100000000000001" customHeight="1" x14ac:dyDescent="0.25"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7:17" ht="17.100000000000001" customHeight="1" x14ac:dyDescent="0.25"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7:17" ht="17.100000000000001" customHeight="1" x14ac:dyDescent="0.25"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7:17" ht="17.100000000000001" customHeight="1" x14ac:dyDescent="0.25"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7:17" ht="17.100000000000001" customHeight="1" x14ac:dyDescent="0.25"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7:17" ht="17.100000000000001" customHeight="1" x14ac:dyDescent="0.25"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7:17" ht="17.100000000000001" customHeight="1" x14ac:dyDescent="0.25"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7:17" ht="17.100000000000001" customHeight="1" x14ac:dyDescent="0.25"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7:17" ht="17.100000000000001" customHeight="1" x14ac:dyDescent="0.25"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7:17" ht="17.100000000000001" customHeight="1" x14ac:dyDescent="0.25"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7:17" ht="17.100000000000001" customHeight="1" x14ac:dyDescent="0.25"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7:17" ht="17.100000000000001" customHeight="1" x14ac:dyDescent="0.25"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7:17" ht="17.100000000000001" customHeight="1" x14ac:dyDescent="0.25"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7:17" ht="17.100000000000001" customHeight="1" x14ac:dyDescent="0.25"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7:17" ht="17.100000000000001" customHeight="1" x14ac:dyDescent="0.25"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7:17" ht="17.100000000000001" customHeight="1" x14ac:dyDescent="0.25"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7:17" ht="17.100000000000001" customHeight="1" x14ac:dyDescent="0.25"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7:17" ht="17.100000000000001" customHeight="1" x14ac:dyDescent="0.25"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7:17" ht="17.100000000000001" customHeight="1" x14ac:dyDescent="0.25"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7:17" ht="17.100000000000001" customHeight="1" x14ac:dyDescent="0.25"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7:17" ht="17.100000000000001" customHeight="1" x14ac:dyDescent="0.25"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7:17" ht="17.100000000000001" customHeight="1" x14ac:dyDescent="0.25"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7:17" ht="17.100000000000001" customHeight="1" x14ac:dyDescent="0.25"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7:17" ht="17.100000000000001" customHeight="1" x14ac:dyDescent="0.25"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7:17" ht="17.100000000000001" customHeight="1" x14ac:dyDescent="0.25"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7:17" ht="17.100000000000001" customHeight="1" x14ac:dyDescent="0.25"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7:17" ht="17.100000000000001" customHeight="1" x14ac:dyDescent="0.25"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7:17" ht="17.100000000000001" customHeight="1" x14ac:dyDescent="0.25"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7:17" ht="17.100000000000001" customHeight="1" x14ac:dyDescent="0.25"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7:17" ht="17.100000000000001" customHeight="1" x14ac:dyDescent="0.25"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7:17" ht="17.100000000000001" customHeight="1" x14ac:dyDescent="0.25"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7:17" ht="17.100000000000001" customHeight="1" x14ac:dyDescent="0.25"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7:17" ht="17.100000000000001" customHeight="1" x14ac:dyDescent="0.25"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7:17" ht="17.100000000000001" customHeight="1" x14ac:dyDescent="0.25"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7:17" ht="17.100000000000001" customHeight="1" x14ac:dyDescent="0.25"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7:17" ht="17.100000000000001" customHeight="1" x14ac:dyDescent="0.25"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7:17" ht="17.100000000000001" customHeight="1" x14ac:dyDescent="0.25"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7:17" ht="17.100000000000001" customHeight="1" x14ac:dyDescent="0.25"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7:17" ht="17.100000000000001" customHeight="1" x14ac:dyDescent="0.25"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7:17" ht="17.100000000000001" customHeight="1" x14ac:dyDescent="0.25"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7:17" ht="17.100000000000001" customHeight="1" x14ac:dyDescent="0.25"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7:17" ht="17.100000000000001" customHeight="1" x14ac:dyDescent="0.25"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7:17" ht="17.100000000000001" customHeight="1" x14ac:dyDescent="0.25"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7:17" ht="17.100000000000001" customHeight="1" x14ac:dyDescent="0.25"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7:17" ht="17.100000000000001" customHeight="1" x14ac:dyDescent="0.25"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7:17" ht="17.100000000000001" customHeight="1" x14ac:dyDescent="0.25"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7:17" ht="17.100000000000001" customHeight="1" x14ac:dyDescent="0.25"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7:17" ht="17.100000000000001" customHeight="1" x14ac:dyDescent="0.25"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7:17" ht="17.100000000000001" customHeight="1" x14ac:dyDescent="0.25"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7:17" ht="17.100000000000001" customHeight="1" x14ac:dyDescent="0.25"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7:17" ht="17.100000000000001" customHeight="1" x14ac:dyDescent="0.25"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7:17" ht="17.100000000000001" customHeight="1" x14ac:dyDescent="0.25"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7:17" ht="17.100000000000001" customHeight="1" x14ac:dyDescent="0.25"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7:17" ht="17.100000000000001" customHeight="1" x14ac:dyDescent="0.25"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7:17" ht="17.100000000000001" customHeight="1" x14ac:dyDescent="0.25"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7:17" ht="17.100000000000001" customHeight="1" x14ac:dyDescent="0.25"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7:17" ht="17.100000000000001" customHeight="1" x14ac:dyDescent="0.25"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7:17" ht="17.100000000000001" customHeight="1" x14ac:dyDescent="0.25"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7:17" ht="17.100000000000001" customHeight="1" x14ac:dyDescent="0.25"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7:17" ht="17.100000000000001" customHeight="1" x14ac:dyDescent="0.25"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7:17" ht="17.100000000000001" customHeight="1" x14ac:dyDescent="0.25"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7:17" ht="17.100000000000001" customHeight="1" x14ac:dyDescent="0.25"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7:17" ht="17.100000000000001" customHeight="1" x14ac:dyDescent="0.25"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7:17" ht="17.100000000000001" customHeight="1" x14ac:dyDescent="0.25"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7:17" ht="17.100000000000001" customHeight="1" x14ac:dyDescent="0.25"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7:17" ht="17.100000000000001" customHeight="1" x14ac:dyDescent="0.25"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7:17" ht="17.100000000000001" customHeight="1" x14ac:dyDescent="0.25"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7:17" ht="17.100000000000001" customHeight="1" x14ac:dyDescent="0.25"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7:17" ht="17.100000000000001" customHeight="1" x14ac:dyDescent="0.25"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7:17" ht="17.100000000000001" customHeight="1" x14ac:dyDescent="0.25"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7:17" ht="17.100000000000001" customHeight="1" x14ac:dyDescent="0.25"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7:17" ht="17.100000000000001" customHeight="1" x14ac:dyDescent="0.25"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7:17" ht="17.100000000000001" customHeight="1" x14ac:dyDescent="0.25"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7:17" ht="17.100000000000001" customHeight="1" x14ac:dyDescent="0.25"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7:17" ht="17.100000000000001" customHeight="1" x14ac:dyDescent="0.25"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7:17" ht="17.100000000000001" customHeight="1" x14ac:dyDescent="0.25"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7:17" ht="17.100000000000001" customHeight="1" x14ac:dyDescent="0.25"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7:17" ht="17.100000000000001" customHeight="1" x14ac:dyDescent="0.25"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7:17" ht="17.100000000000001" customHeight="1" x14ac:dyDescent="0.25"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7:17" ht="17.100000000000001" customHeight="1" x14ac:dyDescent="0.25"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7:17" ht="17.100000000000001" customHeight="1" x14ac:dyDescent="0.25"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7:17" ht="17.100000000000001" customHeight="1" x14ac:dyDescent="0.25"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7:17" ht="17.100000000000001" customHeight="1" x14ac:dyDescent="0.25"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7:17" ht="17.100000000000001" customHeight="1" x14ac:dyDescent="0.25"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7:17" ht="17.100000000000001" customHeight="1" x14ac:dyDescent="0.25"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7:17" ht="17.100000000000001" customHeight="1" x14ac:dyDescent="0.25"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7:17" ht="17.100000000000001" customHeight="1" x14ac:dyDescent="0.25"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7:17" ht="17.100000000000001" customHeight="1" x14ac:dyDescent="0.25"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7:17" ht="17.100000000000001" customHeight="1" x14ac:dyDescent="0.25"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7:17" ht="17.100000000000001" customHeight="1" x14ac:dyDescent="0.25"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7:17" ht="17.100000000000001" customHeight="1" x14ac:dyDescent="0.25"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7:17" ht="17.100000000000001" customHeight="1" x14ac:dyDescent="0.25"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7:17" ht="17.100000000000001" customHeight="1" x14ac:dyDescent="0.25"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7:17" ht="17.100000000000001" customHeight="1" x14ac:dyDescent="0.25"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7:17" ht="17.100000000000001" customHeight="1" x14ac:dyDescent="0.25"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7:17" ht="17.100000000000001" customHeight="1" x14ac:dyDescent="0.25"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7:17" ht="17.100000000000001" customHeight="1" x14ac:dyDescent="0.25"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7:17" ht="17.100000000000001" customHeight="1" x14ac:dyDescent="0.25"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7:17" ht="17.100000000000001" customHeight="1" x14ac:dyDescent="0.25"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7:17" ht="17.100000000000001" customHeight="1" x14ac:dyDescent="0.25"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7:17" ht="17.100000000000001" customHeight="1" x14ac:dyDescent="0.25"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7:17" ht="17.100000000000001" customHeight="1" x14ac:dyDescent="0.25"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7:17" ht="17.100000000000001" customHeight="1" x14ac:dyDescent="0.25"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7:17" ht="17.100000000000001" customHeight="1" x14ac:dyDescent="0.25"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7:17" ht="17.100000000000001" customHeight="1" x14ac:dyDescent="0.25"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7:17" ht="17.100000000000001" customHeight="1" x14ac:dyDescent="0.25"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7:17" ht="17.100000000000001" customHeight="1" x14ac:dyDescent="0.25"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7:17" ht="17.100000000000001" customHeight="1" x14ac:dyDescent="0.25"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7:17" ht="17.100000000000001" customHeight="1" x14ac:dyDescent="0.25"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7:17" ht="17.100000000000001" customHeight="1" x14ac:dyDescent="0.25"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7:17" ht="17.100000000000001" customHeight="1" x14ac:dyDescent="0.25"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7:17" ht="17.100000000000001" customHeight="1" x14ac:dyDescent="0.25"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7:17" ht="17.100000000000001" customHeight="1" x14ac:dyDescent="0.25"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7:17" ht="17.100000000000001" customHeight="1" x14ac:dyDescent="0.25"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7:17" ht="17.100000000000001" customHeight="1" x14ac:dyDescent="0.25"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7:17" ht="17.100000000000001" customHeight="1" x14ac:dyDescent="0.25"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7:17" ht="17.100000000000001" customHeight="1" x14ac:dyDescent="0.25"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7:17" ht="17.100000000000001" customHeight="1" x14ac:dyDescent="0.25"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7:17" ht="17.100000000000001" customHeight="1" x14ac:dyDescent="0.25"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7:17" ht="17.100000000000001" customHeight="1" x14ac:dyDescent="0.25"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7:17" ht="17.100000000000001" customHeight="1" x14ac:dyDescent="0.25"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7:17" ht="17.100000000000001" customHeight="1" x14ac:dyDescent="0.25"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7:17" ht="17.100000000000001" customHeight="1" x14ac:dyDescent="0.25"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7:17" ht="17.100000000000001" customHeight="1" x14ac:dyDescent="0.25"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7:17" ht="17.100000000000001" customHeight="1" x14ac:dyDescent="0.25"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7:17" ht="17.100000000000001" customHeight="1" x14ac:dyDescent="0.25"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7:17" ht="17.100000000000001" customHeight="1" x14ac:dyDescent="0.25"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7:17" ht="17.100000000000001" customHeight="1" x14ac:dyDescent="0.25"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7:17" ht="17.100000000000001" customHeight="1" x14ac:dyDescent="0.25"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7:17" ht="17.100000000000001" customHeight="1" x14ac:dyDescent="0.25"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7:17" ht="17.100000000000001" customHeight="1" x14ac:dyDescent="0.25"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7:17" ht="17.100000000000001" customHeight="1" x14ac:dyDescent="0.25"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7:17" ht="17.100000000000001" customHeight="1" x14ac:dyDescent="0.25"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7:17" ht="17.100000000000001" customHeight="1" x14ac:dyDescent="0.25"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7:17" ht="17.100000000000001" customHeight="1" x14ac:dyDescent="0.25"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7:17" ht="17.100000000000001" customHeight="1" x14ac:dyDescent="0.25"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7:17" ht="17.100000000000001" customHeight="1" x14ac:dyDescent="0.25"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7:17" ht="17.100000000000001" customHeight="1" x14ac:dyDescent="0.25"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7:17" ht="17.100000000000001" customHeight="1" x14ac:dyDescent="0.25"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7:17" ht="17.100000000000001" customHeight="1" x14ac:dyDescent="0.25"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7:17" ht="17.100000000000001" customHeight="1" x14ac:dyDescent="0.25"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7:17" ht="17.100000000000001" customHeight="1" x14ac:dyDescent="0.25"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7:17" ht="17.100000000000001" customHeight="1" x14ac:dyDescent="0.25"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7:17" ht="17.100000000000001" customHeight="1" x14ac:dyDescent="0.25"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7:17" ht="17.100000000000001" customHeight="1" x14ac:dyDescent="0.25"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7:17" ht="17.100000000000001" customHeight="1" x14ac:dyDescent="0.25"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7:17" ht="17.100000000000001" customHeight="1" x14ac:dyDescent="0.25"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7:17" ht="17.100000000000001" customHeight="1" x14ac:dyDescent="0.25"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7:17" ht="17.100000000000001" customHeight="1" x14ac:dyDescent="0.25"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7:17" ht="17.100000000000001" customHeight="1" x14ac:dyDescent="0.25"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7:17" ht="17.100000000000001" customHeight="1" x14ac:dyDescent="0.25"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7:17" ht="17.100000000000001" customHeight="1" x14ac:dyDescent="0.25"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7:17" ht="17.100000000000001" customHeight="1" x14ac:dyDescent="0.25"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7:17" ht="17.100000000000001" customHeight="1" x14ac:dyDescent="0.25"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7:17" ht="17.100000000000001" customHeight="1" x14ac:dyDescent="0.25"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7:17" ht="17.100000000000001" customHeight="1" x14ac:dyDescent="0.25"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7:17" ht="17.100000000000001" customHeight="1" x14ac:dyDescent="0.25"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7:17" ht="17.100000000000001" customHeight="1" x14ac:dyDescent="0.25"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7:17" ht="17.100000000000001" customHeight="1" x14ac:dyDescent="0.25"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7:17" ht="17.100000000000001" customHeight="1" x14ac:dyDescent="0.25"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7:17" ht="17.100000000000001" customHeight="1" x14ac:dyDescent="0.25"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7:17" ht="17.100000000000001" customHeight="1" x14ac:dyDescent="0.25"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7:17" ht="17.100000000000001" customHeight="1" x14ac:dyDescent="0.25"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7:17" ht="17.100000000000001" customHeight="1" x14ac:dyDescent="0.25"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7:17" ht="17.100000000000001" customHeight="1" x14ac:dyDescent="0.25"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7:17" ht="17.100000000000001" customHeight="1" x14ac:dyDescent="0.25"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7:17" ht="17.100000000000001" customHeight="1" x14ac:dyDescent="0.25"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7:17" ht="17.100000000000001" customHeight="1" x14ac:dyDescent="0.25"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7:17" ht="17.100000000000001" customHeight="1" x14ac:dyDescent="0.25"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7:17" ht="17.100000000000001" customHeight="1" x14ac:dyDescent="0.25"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7:17" ht="17.100000000000001" customHeight="1" x14ac:dyDescent="0.25"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7:17" ht="17.100000000000001" customHeight="1" x14ac:dyDescent="0.25"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7:17" ht="17.100000000000001" customHeight="1" x14ac:dyDescent="0.25"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7:17" ht="17.100000000000001" customHeight="1" x14ac:dyDescent="0.25"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7:17" ht="17.100000000000001" customHeight="1" x14ac:dyDescent="0.25"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7:17" ht="17.100000000000001" customHeight="1" x14ac:dyDescent="0.25"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7:17" ht="17.100000000000001" customHeight="1" x14ac:dyDescent="0.25"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7:17" ht="17.100000000000001" customHeight="1" x14ac:dyDescent="0.25"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7:17" ht="17.100000000000001" customHeight="1" x14ac:dyDescent="0.25"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7:17" ht="17.100000000000001" customHeight="1" x14ac:dyDescent="0.25"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7:17" ht="17.100000000000001" customHeight="1" x14ac:dyDescent="0.25"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7:17" ht="17.100000000000001" customHeight="1" x14ac:dyDescent="0.25"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7:17" ht="17.100000000000001" customHeight="1" x14ac:dyDescent="0.25"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7:17" ht="17.100000000000001" customHeight="1" x14ac:dyDescent="0.25"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7:17" ht="17.100000000000001" customHeight="1" x14ac:dyDescent="0.25"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7:17" ht="17.100000000000001" customHeight="1" x14ac:dyDescent="0.25"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7:17" ht="17.100000000000001" customHeight="1" x14ac:dyDescent="0.25"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7:17" ht="17.100000000000001" customHeight="1" x14ac:dyDescent="0.25"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7:17" ht="17.100000000000001" customHeight="1" x14ac:dyDescent="0.25"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7:17" ht="17.100000000000001" customHeight="1" x14ac:dyDescent="0.25"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7:17" ht="17.100000000000001" customHeight="1" x14ac:dyDescent="0.25"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7:17" ht="17.100000000000001" customHeight="1" x14ac:dyDescent="0.25"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7:17" ht="17.100000000000001" customHeight="1" x14ac:dyDescent="0.25"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7:17" ht="17.100000000000001" customHeight="1" x14ac:dyDescent="0.25"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7:17" ht="17.100000000000001" customHeight="1" x14ac:dyDescent="0.25"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7:17" ht="17.100000000000001" customHeight="1" x14ac:dyDescent="0.25"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7:17" ht="17.100000000000001" customHeight="1" x14ac:dyDescent="0.25"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7:17" ht="17.100000000000001" customHeight="1" x14ac:dyDescent="0.25"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7:17" ht="17.100000000000001" customHeight="1" x14ac:dyDescent="0.25"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7:17" ht="17.100000000000001" customHeight="1" x14ac:dyDescent="0.25"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7:17" ht="17.100000000000001" customHeight="1" x14ac:dyDescent="0.25"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7:17" ht="17.100000000000001" customHeight="1" x14ac:dyDescent="0.25"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7:17" ht="17.100000000000001" customHeight="1" x14ac:dyDescent="0.25"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7:17" ht="17.100000000000001" customHeight="1" x14ac:dyDescent="0.25"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7:17" ht="17.100000000000001" customHeight="1" x14ac:dyDescent="0.25"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7:17" ht="17.100000000000001" customHeight="1" x14ac:dyDescent="0.25"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7:17" ht="17.100000000000001" customHeight="1" x14ac:dyDescent="0.25"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7:17" ht="17.100000000000001" customHeight="1" x14ac:dyDescent="0.25"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7:17" ht="17.100000000000001" customHeight="1" x14ac:dyDescent="0.25"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7:17" ht="17.100000000000001" customHeight="1" x14ac:dyDescent="0.25"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7:17" ht="17.100000000000001" customHeight="1" x14ac:dyDescent="0.25"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7:17" ht="17.100000000000001" customHeight="1" x14ac:dyDescent="0.25"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7:17" ht="17.100000000000001" customHeight="1" x14ac:dyDescent="0.25"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7:17" ht="17.100000000000001" customHeight="1" x14ac:dyDescent="0.25"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7:17" ht="17.100000000000001" customHeight="1" x14ac:dyDescent="0.25"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7:17" ht="17.100000000000001" customHeight="1" x14ac:dyDescent="0.25"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7:17" ht="17.100000000000001" customHeight="1" x14ac:dyDescent="0.25"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7:17" ht="17.100000000000001" customHeight="1" x14ac:dyDescent="0.25"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7:17" ht="17.100000000000001" customHeight="1" x14ac:dyDescent="0.25"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7:17" ht="17.100000000000001" customHeight="1" x14ac:dyDescent="0.25"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7:17" ht="17.100000000000001" customHeight="1" x14ac:dyDescent="0.25"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7:17" ht="17.100000000000001" customHeight="1" x14ac:dyDescent="0.25"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7:17" ht="17.100000000000001" customHeight="1" x14ac:dyDescent="0.25"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7:17" ht="17.100000000000001" customHeight="1" x14ac:dyDescent="0.25"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7:17" ht="17.100000000000001" customHeight="1" x14ac:dyDescent="0.25"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7:17" ht="17.100000000000001" customHeight="1" x14ac:dyDescent="0.25">
      <c r="Q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7:17" ht="17.100000000000001" customHeight="1" x14ac:dyDescent="0.25">
      <c r="Q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" spans="17:17" ht="17.100000000000001" customHeight="1" x14ac:dyDescent="0.25">
      <c r="Q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" spans="17:17" ht="17.100000000000001" customHeight="1" x14ac:dyDescent="0.25">
      <c r="Q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" spans="17:17" ht="17.100000000000001" customHeight="1" x14ac:dyDescent="0.25">
      <c r="Q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" spans="17:17" ht="17.100000000000001" customHeight="1" x14ac:dyDescent="0.25">
      <c r="Q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" spans="17:17" ht="17.100000000000001" customHeight="1" x14ac:dyDescent="0.25">
      <c r="Q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" spans="17:17" ht="17.100000000000001" customHeight="1" x14ac:dyDescent="0.25">
      <c r="Q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" spans="17:17" ht="17.100000000000001" customHeight="1" x14ac:dyDescent="0.25">
      <c r="Q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" spans="17:17" ht="17.100000000000001" customHeight="1" x14ac:dyDescent="0.25">
      <c r="Q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" spans="17:17" ht="17.100000000000001" customHeight="1" x14ac:dyDescent="0.25">
      <c r="Q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" spans="17:17" ht="17.100000000000001" customHeight="1" x14ac:dyDescent="0.25">
      <c r="Q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" spans="17:17" ht="17.100000000000001" customHeight="1" x14ac:dyDescent="0.25">
      <c r="Q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" spans="17:17" ht="17.100000000000001" customHeight="1" x14ac:dyDescent="0.25">
      <c r="Q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" spans="17:17" ht="17.100000000000001" customHeight="1" x14ac:dyDescent="0.25">
      <c r="Q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" spans="17:17" ht="17.100000000000001" customHeight="1" x14ac:dyDescent="0.25">
      <c r="Q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" spans="17:17" ht="17.100000000000001" customHeight="1" x14ac:dyDescent="0.25">
      <c r="Q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" spans="17:17" ht="17.100000000000001" customHeight="1" x14ac:dyDescent="0.25">
      <c r="Q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" spans="17:17" ht="17.100000000000001" customHeight="1" x14ac:dyDescent="0.25">
      <c r="Q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" spans="17:17" ht="17.100000000000001" customHeight="1" x14ac:dyDescent="0.25">
      <c r="Q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" spans="17:17" ht="17.100000000000001" customHeight="1" x14ac:dyDescent="0.25">
      <c r="Q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" spans="17:17" ht="17.100000000000001" customHeight="1" x14ac:dyDescent="0.25">
      <c r="Q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" spans="17:17" ht="17.100000000000001" customHeight="1" x14ac:dyDescent="0.25">
      <c r="Q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" spans="17:17" ht="17.100000000000001" customHeight="1" x14ac:dyDescent="0.25">
      <c r="Q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" spans="17:17" ht="17.100000000000001" customHeight="1" x14ac:dyDescent="0.25">
      <c r="Q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" spans="17:17" ht="17.100000000000001" customHeight="1" x14ac:dyDescent="0.25">
      <c r="Q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" spans="17:17" ht="17.100000000000001" customHeight="1" x14ac:dyDescent="0.25">
      <c r="Q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" spans="17:17" ht="17.100000000000001" customHeight="1" x14ac:dyDescent="0.25">
      <c r="Q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" spans="17:17" ht="17.100000000000001" customHeight="1" x14ac:dyDescent="0.25">
      <c r="Q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" spans="17:17" ht="17.100000000000001" customHeight="1" x14ac:dyDescent="0.25">
      <c r="Q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" spans="17:17" ht="17.100000000000001" customHeight="1" x14ac:dyDescent="0.25">
      <c r="Q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" spans="17:17" ht="17.100000000000001" customHeight="1" x14ac:dyDescent="0.25">
      <c r="Q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" spans="17:17" ht="17.100000000000001" customHeight="1" x14ac:dyDescent="0.25">
      <c r="Q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" spans="17:17" ht="17.100000000000001" customHeight="1" x14ac:dyDescent="0.25">
      <c r="Q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" spans="17:17" ht="17.100000000000001" customHeight="1" x14ac:dyDescent="0.25">
      <c r="Q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" spans="17:17" ht="17.100000000000001" customHeight="1" x14ac:dyDescent="0.25">
      <c r="Q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" spans="17:17" ht="17.100000000000001" customHeight="1" x14ac:dyDescent="0.25">
      <c r="Q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" spans="17:17" ht="17.100000000000001" customHeight="1" x14ac:dyDescent="0.25">
      <c r="Q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" spans="17:17" ht="17.100000000000001" customHeight="1" x14ac:dyDescent="0.25">
      <c r="Q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" spans="17:17" ht="17.100000000000001" customHeight="1" x14ac:dyDescent="0.25">
      <c r="Q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" spans="17:17" ht="17.100000000000001" customHeight="1" x14ac:dyDescent="0.25">
      <c r="Q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" spans="17:17" ht="17.100000000000001" customHeight="1" x14ac:dyDescent="0.25">
      <c r="Q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" spans="17:17" ht="17.100000000000001" customHeight="1" x14ac:dyDescent="0.25">
      <c r="Q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" spans="17:17" ht="17.100000000000001" customHeight="1" x14ac:dyDescent="0.25">
      <c r="Q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" spans="17:17" ht="17.100000000000001" customHeight="1" x14ac:dyDescent="0.25">
      <c r="Q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" spans="17:17" ht="17.100000000000001" customHeight="1" x14ac:dyDescent="0.25">
      <c r="Q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" spans="17:17" ht="17.100000000000001" customHeight="1" x14ac:dyDescent="0.25">
      <c r="Q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" spans="17:17" ht="17.100000000000001" customHeight="1" x14ac:dyDescent="0.25">
      <c r="Q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" spans="17:17" ht="17.100000000000001" customHeight="1" x14ac:dyDescent="0.25">
      <c r="Q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" spans="17:17" ht="17.100000000000001" customHeight="1" x14ac:dyDescent="0.25">
      <c r="Q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" spans="17:17" ht="17.100000000000001" customHeight="1" x14ac:dyDescent="0.25">
      <c r="Q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" spans="17:17" ht="17.100000000000001" customHeight="1" x14ac:dyDescent="0.25">
      <c r="Q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" spans="17:17" ht="17.100000000000001" customHeight="1" x14ac:dyDescent="0.25">
      <c r="Q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" spans="17:17" ht="17.100000000000001" customHeight="1" x14ac:dyDescent="0.25">
      <c r="Q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" spans="17:17" ht="17.100000000000001" customHeight="1" x14ac:dyDescent="0.25">
      <c r="Q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" spans="17:17" ht="17.100000000000001" customHeight="1" x14ac:dyDescent="0.25">
      <c r="Q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" spans="17:17" ht="17.100000000000001" customHeight="1" x14ac:dyDescent="0.25">
      <c r="Q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" spans="17:17" ht="17.100000000000001" customHeight="1" x14ac:dyDescent="0.25">
      <c r="Q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" spans="17:17" ht="17.100000000000001" customHeight="1" x14ac:dyDescent="0.25">
      <c r="Q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" spans="17:17" ht="17.100000000000001" customHeight="1" x14ac:dyDescent="0.25">
      <c r="Q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" spans="17:17" ht="17.100000000000001" customHeight="1" x14ac:dyDescent="0.25">
      <c r="Q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" spans="17:17" ht="17.100000000000001" customHeight="1" x14ac:dyDescent="0.25">
      <c r="Q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" spans="17:17" ht="17.100000000000001" customHeight="1" x14ac:dyDescent="0.25">
      <c r="Q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" spans="17:17" ht="17.100000000000001" customHeight="1" x14ac:dyDescent="0.25">
      <c r="Q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" spans="17:17" ht="17.100000000000001" customHeight="1" x14ac:dyDescent="0.25">
      <c r="Q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" spans="17:17" ht="17.100000000000001" customHeight="1" x14ac:dyDescent="0.25">
      <c r="Q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" spans="17:17" ht="17.100000000000001" customHeight="1" x14ac:dyDescent="0.25">
      <c r="Q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" spans="17:17" ht="17.100000000000001" customHeight="1" x14ac:dyDescent="0.25">
      <c r="Q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" spans="17:17" ht="17.100000000000001" customHeight="1" x14ac:dyDescent="0.25">
      <c r="Q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" spans="17:17" ht="17.100000000000001" customHeight="1" x14ac:dyDescent="0.25">
      <c r="Q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" spans="17:17" ht="17.100000000000001" customHeight="1" x14ac:dyDescent="0.25">
      <c r="Q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" spans="17:17" ht="17.100000000000001" customHeight="1" x14ac:dyDescent="0.25">
      <c r="Q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" spans="17:17" ht="17.100000000000001" customHeight="1" x14ac:dyDescent="0.25">
      <c r="Q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" spans="17:17" ht="17.100000000000001" customHeight="1" x14ac:dyDescent="0.25">
      <c r="Q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" spans="17:17" ht="17.100000000000001" customHeight="1" x14ac:dyDescent="0.25">
      <c r="Q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" spans="17:17" ht="17.100000000000001" customHeight="1" x14ac:dyDescent="0.25">
      <c r="Q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" spans="17:17" ht="17.100000000000001" customHeight="1" x14ac:dyDescent="0.25">
      <c r="Q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" spans="17:17" ht="17.100000000000001" customHeight="1" x14ac:dyDescent="0.25">
      <c r="Q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" spans="17:17" ht="17.100000000000001" customHeight="1" x14ac:dyDescent="0.25">
      <c r="Q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" spans="17:17" ht="17.100000000000001" customHeight="1" x14ac:dyDescent="0.25">
      <c r="Q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" spans="17:17" ht="17.100000000000001" customHeight="1" x14ac:dyDescent="0.25">
      <c r="Q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" spans="17:17" ht="17.100000000000001" customHeight="1" x14ac:dyDescent="0.25">
      <c r="Q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" spans="17:17" ht="17.100000000000001" customHeight="1" x14ac:dyDescent="0.25">
      <c r="Q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" spans="17:17" ht="17.100000000000001" customHeight="1" x14ac:dyDescent="0.25">
      <c r="Q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" spans="17:17" ht="17.100000000000001" customHeight="1" x14ac:dyDescent="0.25">
      <c r="Q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" spans="17:17" ht="17.100000000000001" customHeight="1" x14ac:dyDescent="0.25">
      <c r="Q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" spans="17:17" ht="17.100000000000001" customHeight="1" x14ac:dyDescent="0.25">
      <c r="Q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" spans="17:17" ht="17.100000000000001" customHeight="1" x14ac:dyDescent="0.25">
      <c r="Q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" spans="17:17" ht="17.100000000000001" customHeight="1" x14ac:dyDescent="0.25">
      <c r="Q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" spans="17:17" ht="17.100000000000001" customHeight="1" x14ac:dyDescent="0.25">
      <c r="Q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" spans="17:17" ht="17.100000000000001" customHeight="1" x14ac:dyDescent="0.25">
      <c r="Q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" spans="17:17" ht="17.100000000000001" customHeight="1" x14ac:dyDescent="0.25">
      <c r="Q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" spans="17:17" ht="17.100000000000001" customHeight="1" x14ac:dyDescent="0.25">
      <c r="Q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" spans="17:17" ht="17.100000000000001" customHeight="1" x14ac:dyDescent="0.25">
      <c r="Q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" spans="17:17" ht="17.100000000000001" customHeight="1" x14ac:dyDescent="0.25">
      <c r="Q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" spans="17:17" ht="17.100000000000001" customHeight="1" x14ac:dyDescent="0.25">
      <c r="Q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" spans="17:17" ht="17.100000000000001" customHeight="1" x14ac:dyDescent="0.25">
      <c r="Q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" spans="17:17" ht="17.100000000000001" customHeight="1" x14ac:dyDescent="0.25">
      <c r="Q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" spans="17:17" ht="17.100000000000001" customHeight="1" x14ac:dyDescent="0.25">
      <c r="Q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" spans="17:17" ht="17.100000000000001" customHeight="1" x14ac:dyDescent="0.25">
      <c r="Q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" spans="17:17" ht="17.100000000000001" customHeight="1" x14ac:dyDescent="0.25">
      <c r="Q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" spans="17:17" ht="17.100000000000001" customHeight="1" x14ac:dyDescent="0.25">
      <c r="Q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" spans="17:17" ht="17.100000000000001" customHeight="1" x14ac:dyDescent="0.25">
      <c r="Q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" spans="17:17" ht="17.100000000000001" customHeight="1" x14ac:dyDescent="0.25">
      <c r="Q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" spans="17:17" ht="17.100000000000001" customHeight="1" x14ac:dyDescent="0.25">
      <c r="Q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" spans="17:17" ht="17.100000000000001" customHeight="1" x14ac:dyDescent="0.25">
      <c r="Q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" spans="17:17" ht="17.100000000000001" customHeight="1" x14ac:dyDescent="0.25">
      <c r="Q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" spans="17:17" ht="17.100000000000001" customHeight="1" x14ac:dyDescent="0.25">
      <c r="Q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" spans="17:17" ht="17.100000000000001" customHeight="1" x14ac:dyDescent="0.25">
      <c r="Q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" spans="17:17" ht="17.100000000000001" customHeight="1" x14ac:dyDescent="0.25">
      <c r="Q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" spans="17:17" ht="17.100000000000001" customHeight="1" x14ac:dyDescent="0.25">
      <c r="Q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" spans="17:17" ht="17.100000000000001" customHeight="1" x14ac:dyDescent="0.25">
      <c r="Q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" spans="17:17" ht="17.100000000000001" customHeight="1" x14ac:dyDescent="0.25">
      <c r="Q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" spans="17:17" ht="17.100000000000001" customHeight="1" x14ac:dyDescent="0.25">
      <c r="Q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" spans="17:17" ht="17.100000000000001" customHeight="1" x14ac:dyDescent="0.25">
      <c r="Q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" spans="17:17" ht="17.100000000000001" customHeight="1" x14ac:dyDescent="0.25">
      <c r="Q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" spans="17:17" ht="17.100000000000001" customHeight="1" x14ac:dyDescent="0.25">
      <c r="Q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" spans="17:17" ht="17.100000000000001" customHeight="1" x14ac:dyDescent="0.25">
      <c r="Q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" spans="17:17" ht="17.100000000000001" customHeight="1" x14ac:dyDescent="0.25">
      <c r="Q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" spans="17:17" ht="17.100000000000001" customHeight="1" x14ac:dyDescent="0.25">
      <c r="Q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" spans="17:17" ht="17.100000000000001" customHeight="1" x14ac:dyDescent="0.25">
      <c r="Q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" spans="17:17" ht="17.100000000000001" customHeight="1" x14ac:dyDescent="0.25">
      <c r="Q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" spans="17:17" ht="17.100000000000001" customHeight="1" x14ac:dyDescent="0.25">
      <c r="Q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" spans="17:17" ht="17.100000000000001" customHeight="1" x14ac:dyDescent="0.25">
      <c r="Q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" spans="17:17" ht="17.100000000000001" customHeight="1" x14ac:dyDescent="0.25">
      <c r="Q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" spans="17:17" ht="17.100000000000001" customHeight="1" x14ac:dyDescent="0.25">
      <c r="Q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" spans="17:17" ht="17.100000000000001" customHeight="1" x14ac:dyDescent="0.25">
      <c r="Q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" spans="17:17" ht="17.100000000000001" customHeight="1" x14ac:dyDescent="0.25">
      <c r="Q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" spans="17:17" ht="17.100000000000001" customHeight="1" x14ac:dyDescent="0.25">
      <c r="Q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" spans="17:17" ht="17.100000000000001" customHeight="1" x14ac:dyDescent="0.25">
      <c r="Q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" spans="17:17" ht="17.100000000000001" customHeight="1" x14ac:dyDescent="0.25">
      <c r="Q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" spans="17:17" ht="17.100000000000001" customHeight="1" x14ac:dyDescent="0.25">
      <c r="Q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" spans="17:17" ht="17.100000000000001" customHeight="1" x14ac:dyDescent="0.25">
      <c r="Q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" spans="17:17" ht="17.100000000000001" customHeight="1" x14ac:dyDescent="0.25">
      <c r="Q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" spans="17:17" ht="17.100000000000001" customHeight="1" x14ac:dyDescent="0.25">
      <c r="Q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" spans="17:17" ht="17.100000000000001" customHeight="1" x14ac:dyDescent="0.25">
      <c r="Q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" spans="17:17" ht="17.100000000000001" customHeight="1" x14ac:dyDescent="0.25">
      <c r="Q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" spans="17:17" ht="17.100000000000001" customHeight="1" x14ac:dyDescent="0.25">
      <c r="Q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" spans="17:17" ht="17.100000000000001" customHeight="1" x14ac:dyDescent="0.25">
      <c r="Q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" spans="17:17" ht="17.100000000000001" customHeight="1" x14ac:dyDescent="0.25">
      <c r="Q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" spans="17:17" ht="17.100000000000001" customHeight="1" x14ac:dyDescent="0.25">
      <c r="Q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" spans="17:17" ht="17.100000000000001" customHeight="1" x14ac:dyDescent="0.25">
      <c r="Q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" spans="17:17" ht="17.100000000000001" customHeight="1" x14ac:dyDescent="0.25">
      <c r="Q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" spans="17:17" ht="17.100000000000001" customHeight="1" x14ac:dyDescent="0.25">
      <c r="Q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" spans="17:17" ht="17.100000000000001" customHeight="1" x14ac:dyDescent="0.25">
      <c r="Q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" spans="17:17" ht="17.100000000000001" customHeight="1" x14ac:dyDescent="0.25">
      <c r="Q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" spans="17:17" ht="17.100000000000001" customHeight="1" x14ac:dyDescent="0.25">
      <c r="Q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" spans="17:17" ht="17.100000000000001" customHeight="1" x14ac:dyDescent="0.25">
      <c r="Q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" spans="17:17" ht="17.100000000000001" customHeight="1" x14ac:dyDescent="0.25">
      <c r="Q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" spans="17:17" ht="17.100000000000001" customHeight="1" x14ac:dyDescent="0.25">
      <c r="Q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" spans="17:17" ht="17.100000000000001" customHeight="1" x14ac:dyDescent="0.25">
      <c r="Q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" spans="17:17" ht="17.100000000000001" customHeight="1" x14ac:dyDescent="0.25">
      <c r="Q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" spans="17:17" ht="17.100000000000001" customHeight="1" x14ac:dyDescent="0.25">
      <c r="Q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" spans="17:17" ht="17.100000000000001" customHeight="1" x14ac:dyDescent="0.25">
      <c r="Q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" spans="17:17" ht="17.100000000000001" customHeight="1" x14ac:dyDescent="0.25">
      <c r="Q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" spans="17:17" ht="17.100000000000001" customHeight="1" x14ac:dyDescent="0.25">
      <c r="Q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" spans="17:17" ht="17.100000000000001" customHeight="1" x14ac:dyDescent="0.25">
      <c r="Q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" spans="17:17" ht="17.100000000000001" customHeight="1" x14ac:dyDescent="0.25">
      <c r="Q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" spans="17:17" ht="17.100000000000001" customHeight="1" x14ac:dyDescent="0.25">
      <c r="Q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" spans="17:17" ht="17.100000000000001" customHeight="1" x14ac:dyDescent="0.25">
      <c r="Q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" spans="17:17" ht="17.100000000000001" customHeight="1" x14ac:dyDescent="0.25">
      <c r="Q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" spans="17:17" ht="17.100000000000001" customHeight="1" x14ac:dyDescent="0.25">
      <c r="Q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" spans="17:17" ht="17.100000000000001" customHeight="1" x14ac:dyDescent="0.25">
      <c r="Q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" spans="17:17" ht="17.100000000000001" customHeight="1" x14ac:dyDescent="0.25">
      <c r="Q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" spans="17:17" ht="17.100000000000001" customHeight="1" x14ac:dyDescent="0.25">
      <c r="Q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" spans="17:17" ht="17.100000000000001" customHeight="1" x14ac:dyDescent="0.25">
      <c r="Q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" spans="17:17" ht="17.100000000000001" customHeight="1" x14ac:dyDescent="0.25">
      <c r="Q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" spans="17:17" ht="17.100000000000001" customHeight="1" x14ac:dyDescent="0.25">
      <c r="Q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" spans="17:17" ht="17.100000000000001" customHeight="1" x14ac:dyDescent="0.25">
      <c r="Q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" spans="17:17" ht="17.100000000000001" customHeight="1" x14ac:dyDescent="0.25">
      <c r="Q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" spans="17:17" ht="17.100000000000001" customHeight="1" x14ac:dyDescent="0.25">
      <c r="Q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" spans="17:17" ht="17.100000000000001" customHeight="1" x14ac:dyDescent="0.25">
      <c r="Q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" spans="17:17" ht="17.100000000000001" customHeight="1" x14ac:dyDescent="0.25">
      <c r="Q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" spans="17:17" ht="17.100000000000001" customHeight="1" x14ac:dyDescent="0.25">
      <c r="Q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" spans="17:17" ht="17.100000000000001" customHeight="1" x14ac:dyDescent="0.25">
      <c r="Q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" spans="17:17" ht="17.100000000000001" customHeight="1" x14ac:dyDescent="0.25">
      <c r="Q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" spans="17:17" ht="17.100000000000001" customHeight="1" x14ac:dyDescent="0.25">
      <c r="Q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" spans="17:17" ht="17.100000000000001" customHeight="1" x14ac:dyDescent="0.25">
      <c r="Q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" spans="17:17" ht="17.100000000000001" customHeight="1" x14ac:dyDescent="0.25">
      <c r="Q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" spans="17:17" ht="17.100000000000001" customHeight="1" x14ac:dyDescent="0.25">
      <c r="Q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" spans="17:17" ht="17.100000000000001" customHeight="1" x14ac:dyDescent="0.25">
      <c r="Q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" spans="17:17" ht="17.100000000000001" customHeight="1" x14ac:dyDescent="0.25">
      <c r="Q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" spans="17:17" ht="17.100000000000001" customHeight="1" x14ac:dyDescent="0.25">
      <c r="Q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" spans="17:17" ht="17.100000000000001" customHeight="1" x14ac:dyDescent="0.25">
      <c r="Q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" spans="17:17" ht="17.100000000000001" customHeight="1" x14ac:dyDescent="0.25">
      <c r="Q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" spans="17:17" ht="17.100000000000001" customHeight="1" x14ac:dyDescent="0.25">
      <c r="Q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" spans="17:17" ht="17.100000000000001" customHeight="1" x14ac:dyDescent="0.25">
      <c r="Q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" spans="17:17" ht="17.100000000000001" customHeight="1" x14ac:dyDescent="0.25">
      <c r="Q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" spans="17:17" ht="17.100000000000001" customHeight="1" x14ac:dyDescent="0.25">
      <c r="Q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" spans="17:17" ht="17.100000000000001" customHeight="1" x14ac:dyDescent="0.25">
      <c r="Q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" spans="17:17" ht="17.100000000000001" customHeight="1" x14ac:dyDescent="0.25">
      <c r="Q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" spans="17:17" ht="17.100000000000001" customHeight="1" x14ac:dyDescent="0.25">
      <c r="Q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" spans="17:17" ht="17.100000000000001" customHeight="1" x14ac:dyDescent="0.25">
      <c r="Q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" spans="17:17" ht="17.100000000000001" customHeight="1" x14ac:dyDescent="0.25">
      <c r="Q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" spans="17:17" ht="17.100000000000001" customHeight="1" x14ac:dyDescent="0.25">
      <c r="Q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" spans="17:17" ht="17.100000000000001" customHeight="1" x14ac:dyDescent="0.25">
      <c r="Q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" spans="17:17" ht="17.100000000000001" customHeight="1" x14ac:dyDescent="0.25">
      <c r="Q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" spans="17:17" ht="17.100000000000001" customHeight="1" x14ac:dyDescent="0.25">
      <c r="Q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" spans="17:17" ht="17.100000000000001" customHeight="1" x14ac:dyDescent="0.25">
      <c r="Q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" spans="17:17" ht="17.100000000000001" customHeight="1" x14ac:dyDescent="0.25">
      <c r="Q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" spans="17:17" ht="17.100000000000001" customHeight="1" x14ac:dyDescent="0.25">
      <c r="Q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" spans="17:17" ht="17.100000000000001" customHeight="1" x14ac:dyDescent="0.25">
      <c r="Q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" spans="17:17" ht="17.100000000000001" customHeight="1" x14ac:dyDescent="0.25">
      <c r="Q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" spans="17:17" ht="17.100000000000001" customHeight="1" x14ac:dyDescent="0.25">
      <c r="Q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" spans="17:17" ht="17.100000000000001" customHeight="1" x14ac:dyDescent="0.25">
      <c r="Q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" spans="17:17" ht="17.100000000000001" customHeight="1" x14ac:dyDescent="0.25">
      <c r="Q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" spans="17:17" ht="17.100000000000001" customHeight="1" x14ac:dyDescent="0.25">
      <c r="Q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" spans="17:17" ht="17.100000000000001" customHeight="1" x14ac:dyDescent="0.25">
      <c r="Q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" spans="17:17" ht="17.100000000000001" customHeight="1" x14ac:dyDescent="0.25">
      <c r="Q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" spans="17:17" ht="17.100000000000001" customHeight="1" x14ac:dyDescent="0.25">
      <c r="Q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" spans="17:17" ht="17.100000000000001" customHeight="1" x14ac:dyDescent="0.25">
      <c r="Q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" spans="17:17" ht="17.100000000000001" customHeight="1" x14ac:dyDescent="0.25">
      <c r="Q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" spans="17:17" ht="17.100000000000001" customHeight="1" x14ac:dyDescent="0.25">
      <c r="Q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" spans="17:17" ht="17.100000000000001" customHeight="1" x14ac:dyDescent="0.25">
      <c r="Q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" spans="17:17" ht="17.100000000000001" customHeight="1" x14ac:dyDescent="0.25">
      <c r="Q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" spans="17:17" ht="17.100000000000001" customHeight="1" x14ac:dyDescent="0.25">
      <c r="Q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" spans="17:17" ht="17.100000000000001" customHeight="1" x14ac:dyDescent="0.25">
      <c r="Q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" spans="17:17" ht="17.100000000000001" customHeight="1" x14ac:dyDescent="0.25">
      <c r="Q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" spans="17:17" ht="17.100000000000001" customHeight="1" x14ac:dyDescent="0.25">
      <c r="Q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" spans="17:17" ht="17.100000000000001" customHeight="1" x14ac:dyDescent="0.25">
      <c r="Q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" spans="17:17" ht="17.100000000000001" customHeight="1" x14ac:dyDescent="0.25">
      <c r="Q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" spans="17:17" ht="17.100000000000001" customHeight="1" x14ac:dyDescent="0.25">
      <c r="Q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" spans="17:17" ht="17.100000000000001" customHeight="1" x14ac:dyDescent="0.25">
      <c r="Q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" spans="17:17" ht="17.100000000000001" customHeight="1" x14ac:dyDescent="0.25">
      <c r="Q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" spans="17:17" ht="17.100000000000001" customHeight="1" x14ac:dyDescent="0.25">
      <c r="Q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" spans="17:17" ht="17.100000000000001" customHeight="1" x14ac:dyDescent="0.25">
      <c r="Q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" spans="17:17" ht="17.100000000000001" customHeight="1" x14ac:dyDescent="0.25">
      <c r="Q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" spans="17:17" ht="17.100000000000001" customHeight="1" x14ac:dyDescent="0.25">
      <c r="Q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" spans="17:17" ht="17.100000000000001" customHeight="1" x14ac:dyDescent="0.25">
      <c r="Q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" spans="17:17" ht="17.100000000000001" customHeight="1" x14ac:dyDescent="0.25">
      <c r="Q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" spans="17:17" ht="17.100000000000001" customHeight="1" x14ac:dyDescent="0.25">
      <c r="Q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" spans="17:17" ht="17.100000000000001" customHeight="1" x14ac:dyDescent="0.25">
      <c r="Q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" spans="17:17" ht="17.100000000000001" customHeight="1" x14ac:dyDescent="0.25">
      <c r="Q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" spans="17:17" ht="17.100000000000001" customHeight="1" x14ac:dyDescent="0.25">
      <c r="Q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" spans="17:17" ht="17.100000000000001" customHeight="1" x14ac:dyDescent="0.25">
      <c r="Q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" spans="17:17" ht="17.100000000000001" customHeight="1" x14ac:dyDescent="0.25">
      <c r="Q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" spans="17:17" ht="17.100000000000001" customHeight="1" x14ac:dyDescent="0.25">
      <c r="Q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" spans="17:17" ht="17.100000000000001" customHeight="1" x14ac:dyDescent="0.25">
      <c r="Q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" spans="17:17" ht="17.100000000000001" customHeight="1" x14ac:dyDescent="0.25">
      <c r="Q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" spans="17:17" ht="17.100000000000001" customHeight="1" x14ac:dyDescent="0.25">
      <c r="Q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" spans="17:17" ht="17.100000000000001" customHeight="1" x14ac:dyDescent="0.25">
      <c r="Q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" spans="17:17" ht="17.100000000000001" customHeight="1" x14ac:dyDescent="0.25">
      <c r="Q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" spans="17:17" ht="17.100000000000001" customHeight="1" x14ac:dyDescent="0.25">
      <c r="Q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" spans="17:17" ht="17.100000000000001" customHeight="1" x14ac:dyDescent="0.25">
      <c r="Q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" spans="17:17" ht="17.100000000000001" customHeight="1" x14ac:dyDescent="0.25">
      <c r="Q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" spans="17:17" ht="17.100000000000001" customHeight="1" x14ac:dyDescent="0.25">
      <c r="Q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" spans="17:17" ht="17.100000000000001" customHeight="1" x14ac:dyDescent="0.25">
      <c r="Q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" spans="17:17" ht="17.100000000000001" customHeight="1" x14ac:dyDescent="0.25">
      <c r="Q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" spans="17:17" ht="17.100000000000001" customHeight="1" x14ac:dyDescent="0.25">
      <c r="Q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" spans="17:17" ht="17.100000000000001" customHeight="1" x14ac:dyDescent="0.25">
      <c r="Q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" spans="17:17" ht="17.100000000000001" customHeight="1" x14ac:dyDescent="0.25">
      <c r="Q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" spans="17:17" ht="17.100000000000001" customHeight="1" x14ac:dyDescent="0.25">
      <c r="Q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" spans="17:17" ht="17.100000000000001" customHeight="1" x14ac:dyDescent="0.25">
      <c r="Q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" spans="17:17" ht="17.100000000000001" customHeight="1" x14ac:dyDescent="0.25">
      <c r="Q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" spans="17:17" ht="17.100000000000001" customHeight="1" x14ac:dyDescent="0.25">
      <c r="Q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" spans="17:17" ht="17.100000000000001" customHeight="1" x14ac:dyDescent="0.25">
      <c r="Q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" spans="17:17" ht="17.100000000000001" customHeight="1" x14ac:dyDescent="0.25">
      <c r="Q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" spans="17:17" ht="17.100000000000001" customHeight="1" x14ac:dyDescent="0.25">
      <c r="Q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" spans="17:17" ht="17.100000000000001" customHeight="1" x14ac:dyDescent="0.25">
      <c r="Q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" spans="17:17" ht="17.100000000000001" customHeight="1" x14ac:dyDescent="0.25">
      <c r="Q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" spans="17:17" ht="17.100000000000001" customHeight="1" x14ac:dyDescent="0.25">
      <c r="Q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" spans="17:17" ht="17.100000000000001" customHeight="1" x14ac:dyDescent="0.25">
      <c r="Q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" spans="17:17" ht="17.100000000000001" customHeight="1" x14ac:dyDescent="0.25">
      <c r="Q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" spans="17:17" ht="17.100000000000001" customHeight="1" x14ac:dyDescent="0.25">
      <c r="Q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" spans="17:17" ht="17.100000000000001" customHeight="1" x14ac:dyDescent="0.25">
      <c r="Q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" spans="17:17" ht="17.100000000000001" customHeight="1" x14ac:dyDescent="0.25">
      <c r="Q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" spans="17:17" ht="17.100000000000001" customHeight="1" x14ac:dyDescent="0.25">
      <c r="Q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" spans="17:17" ht="17.100000000000001" customHeight="1" x14ac:dyDescent="0.25">
      <c r="Q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" spans="17:17" ht="17.100000000000001" customHeight="1" x14ac:dyDescent="0.25">
      <c r="Q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" spans="17:17" ht="17.100000000000001" customHeight="1" x14ac:dyDescent="0.25">
      <c r="Q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" spans="17:17" ht="17.100000000000001" customHeight="1" x14ac:dyDescent="0.25">
      <c r="Q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" spans="17:17" ht="17.100000000000001" customHeight="1" x14ac:dyDescent="0.25">
      <c r="Q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" spans="17:17" ht="17.100000000000001" customHeight="1" x14ac:dyDescent="0.25">
      <c r="Q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" spans="17:17" ht="17.100000000000001" customHeight="1" x14ac:dyDescent="0.25">
      <c r="Q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" spans="17:17" ht="17.100000000000001" customHeight="1" x14ac:dyDescent="0.25">
      <c r="Q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" spans="17:17" ht="17.100000000000001" customHeight="1" x14ac:dyDescent="0.25">
      <c r="Q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" spans="17:17" ht="17.100000000000001" customHeight="1" x14ac:dyDescent="0.25">
      <c r="Q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" spans="17:17" ht="17.100000000000001" customHeight="1" x14ac:dyDescent="0.25">
      <c r="Q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" spans="17:17" ht="17.100000000000001" customHeight="1" x14ac:dyDescent="0.25">
      <c r="Q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7:17" ht="17.100000000000001" customHeight="1" x14ac:dyDescent="0.25">
      <c r="Q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7:17" ht="17.100000000000001" customHeight="1" x14ac:dyDescent="0.25">
      <c r="Q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7:17" ht="17.100000000000001" customHeight="1" x14ac:dyDescent="0.25">
      <c r="Q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7:17" ht="17.100000000000001" customHeight="1" x14ac:dyDescent="0.25">
      <c r="Q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7:17" ht="17.100000000000001" customHeight="1" x14ac:dyDescent="0.25">
      <c r="Q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D2:D5001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dimension ref="A1:O44"/>
  <sheetViews>
    <sheetView showGridLines="0" zoomScaleNormal="100" workbookViewId="0">
      <selection sqref="A1:H1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2" t="s">
        <v>58</v>
      </c>
      <c r="B1" s="102"/>
      <c r="C1" s="102"/>
      <c r="D1" s="102"/>
      <c r="E1" s="102"/>
      <c r="F1" s="102"/>
      <c r="G1" s="102"/>
      <c r="H1" s="102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4" t="s">
        <v>60</v>
      </c>
      <c r="B3" s="111"/>
      <c r="C3" s="112"/>
      <c r="D3" s="112"/>
      <c r="E3" s="112"/>
      <c r="F3" s="112"/>
      <c r="G3" s="112"/>
      <c r="H3" s="112"/>
      <c r="I3" s="113"/>
    </row>
    <row r="4" spans="1:9" ht="15" customHeight="1" x14ac:dyDescent="0.2">
      <c r="A4" s="75" t="s">
        <v>61</v>
      </c>
      <c r="B4" s="114"/>
      <c r="C4" s="115"/>
      <c r="D4" s="115"/>
      <c r="E4" s="115"/>
      <c r="F4" s="115"/>
      <c r="G4" s="115"/>
      <c r="H4" s="115"/>
      <c r="I4" s="116"/>
    </row>
    <row r="5" spans="1:9" ht="9" customHeight="1" x14ac:dyDescent="0.2"/>
    <row r="6" spans="1:9" ht="15" customHeight="1" x14ac:dyDescent="0.25">
      <c r="A6" s="33" t="s">
        <v>108</v>
      </c>
    </row>
    <row r="7" spans="1:9" ht="15" customHeight="1" x14ac:dyDescent="0.2">
      <c r="A7" s="103" t="s">
        <v>62</v>
      </c>
      <c r="B7" s="104"/>
      <c r="C7" s="117"/>
      <c r="D7" s="118"/>
      <c r="E7" s="118"/>
      <c r="F7" s="118"/>
      <c r="G7" s="118"/>
      <c r="H7" s="118"/>
      <c r="I7" s="119"/>
    </row>
    <row r="8" spans="1:9" ht="15" customHeight="1" x14ac:dyDescent="0.2">
      <c r="A8" s="105" t="s">
        <v>63</v>
      </c>
      <c r="B8" s="106"/>
      <c r="C8" s="120"/>
      <c r="D8" s="121"/>
      <c r="E8" s="121"/>
      <c r="F8" s="121"/>
      <c r="G8" s="121"/>
      <c r="H8" s="121"/>
      <c r="I8" s="122"/>
    </row>
    <row r="9" spans="1:9" ht="15" customHeight="1" x14ac:dyDescent="0.2">
      <c r="A9" s="107" t="s">
        <v>64</v>
      </c>
      <c r="B9" s="108"/>
      <c r="C9" s="123"/>
      <c r="D9" s="124"/>
      <c r="E9" s="124"/>
      <c r="F9" s="124"/>
      <c r="G9" s="124"/>
      <c r="H9" s="124"/>
      <c r="I9" s="125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09" t="s">
        <v>66</v>
      </c>
      <c r="B12" s="109"/>
      <c r="C12" s="109"/>
      <c r="D12" s="109"/>
      <c r="E12" s="109"/>
      <c r="F12" s="109"/>
      <c r="G12" s="110">
        <f>G13+G17</f>
        <v>0</v>
      </c>
      <c r="H12" s="110"/>
      <c r="I12" s="110"/>
    </row>
    <row r="13" spans="1:9" s="47" customFormat="1" ht="15" customHeight="1" thickTop="1" x14ac:dyDescent="0.2">
      <c r="A13" s="126" t="s">
        <v>67</v>
      </c>
      <c r="B13" s="126"/>
      <c r="C13" s="126"/>
      <c r="D13" s="126"/>
      <c r="E13" s="126"/>
      <c r="F13" s="126"/>
      <c r="G13" s="127">
        <f>SUM(G14:I16)</f>
        <v>0</v>
      </c>
      <c r="H13" s="127"/>
      <c r="I13" s="127"/>
    </row>
    <row r="14" spans="1:9" s="47" customFormat="1" ht="15" customHeight="1" x14ac:dyDescent="0.2">
      <c r="A14" s="128" t="s">
        <v>68</v>
      </c>
      <c r="B14" s="128"/>
      <c r="C14" s="128"/>
      <c r="D14" s="128"/>
      <c r="E14" s="128"/>
      <c r="F14" s="128"/>
      <c r="G14" s="129">
        <f>COUNTIF('Service Line Inventory Template'!$Q$2:$Q$5001,"Lead")</f>
        <v>0</v>
      </c>
      <c r="H14" s="129"/>
      <c r="I14" s="129"/>
    </row>
    <row r="15" spans="1:9" s="47" customFormat="1" ht="15" customHeight="1" x14ac:dyDescent="0.2">
      <c r="A15" s="128" t="s">
        <v>69</v>
      </c>
      <c r="B15" s="128"/>
      <c r="C15" s="128"/>
      <c r="D15" s="128"/>
      <c r="E15" s="128"/>
      <c r="F15" s="128"/>
      <c r="G15" s="129">
        <f>COUNTIF('Service Line Inventory Template'!$Q$2:$Q$5001,"GSLRR")</f>
        <v>0</v>
      </c>
      <c r="H15" s="129"/>
      <c r="I15" s="129"/>
    </row>
    <row r="16" spans="1:9" s="47" customFormat="1" ht="15" customHeight="1" x14ac:dyDescent="0.2">
      <c r="A16" s="130" t="s">
        <v>70</v>
      </c>
      <c r="B16" s="130"/>
      <c r="C16" s="130"/>
      <c r="D16" s="130"/>
      <c r="E16" s="130"/>
      <c r="F16" s="130"/>
      <c r="G16" s="129">
        <f>COUNTIF('Service Line Inventory Template'!$Q$2:$Q$5001,"Non-Lead")</f>
        <v>0</v>
      </c>
      <c r="H16" s="129"/>
      <c r="I16" s="129"/>
    </row>
    <row r="17" spans="1:15" s="47" customFormat="1" ht="14.25" x14ac:dyDescent="0.2">
      <c r="A17" s="131" t="s">
        <v>71</v>
      </c>
      <c r="B17" s="131"/>
      <c r="C17" s="131"/>
      <c r="D17" s="131"/>
      <c r="E17" s="131"/>
      <c r="F17" s="131"/>
      <c r="G17" s="132">
        <f>COUNTIF('Service Line Inventory Template'!$Q$2:$Q$5001,"Unknown")</f>
        <v>0</v>
      </c>
      <c r="H17" s="132"/>
      <c r="I17" s="132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3" t="s">
        <v>72</v>
      </c>
      <c r="B19" s="133"/>
      <c r="C19" s="88" t="s">
        <v>44</v>
      </c>
      <c r="D19" s="134" t="s">
        <v>73</v>
      </c>
      <c r="E19" s="135"/>
      <c r="F19" s="134" t="s">
        <v>46</v>
      </c>
      <c r="G19" s="135"/>
      <c r="H19" s="134" t="s">
        <v>21</v>
      </c>
      <c r="I19" s="135"/>
      <c r="L19" s="21"/>
      <c r="M19" s="21"/>
      <c r="N19" s="21"/>
      <c r="O19" s="21"/>
    </row>
    <row r="20" spans="1:15" s="47" customFormat="1" ht="15" customHeight="1" thickTop="1" x14ac:dyDescent="0.25">
      <c r="A20" s="136" t="s">
        <v>74</v>
      </c>
      <c r="B20" s="137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8">
        <f>COUNTIF(Table1[Current Public Side SL Material ⓘ],"C*")+COUNTIF(Table1[Current Public Side SL Material ⓘ],"P*")+COUNTIF(Table1[Current Public Side SL Material ⓘ],"K*")</f>
        <v>0</v>
      </c>
      <c r="G20" s="139"/>
      <c r="H20" s="138">
        <f>COUNTIF(Table1[Current Public Side SL Material ⓘ],"U*")</f>
        <v>0</v>
      </c>
      <c r="I20" s="140"/>
      <c r="J20" s="50"/>
      <c r="L20" s="21"/>
      <c r="M20" s="21"/>
      <c r="N20" s="21"/>
      <c r="O20" s="21"/>
    </row>
    <row r="21" spans="1:15" s="47" customFormat="1" ht="15" customHeight="1" x14ac:dyDescent="0.25">
      <c r="A21" s="136" t="s">
        <v>76</v>
      </c>
      <c r="B21" s="137"/>
      <c r="C21" s="53">
        <f>COUNTIF(Table1[Customer SL Material ⓘ],"Lead*")</f>
        <v>0</v>
      </c>
      <c r="D21" s="55">
        <f>COUNTIF(Table1[Customer SL Material ⓘ],"Galvanized*")</f>
        <v>0</v>
      </c>
      <c r="E21" s="51" t="s">
        <v>75</v>
      </c>
      <c r="F21" s="141">
        <f>COUNTIF(Table1[Customer SL Material ⓘ],"C*")+COUNTIF(Table1[Customer SL Material ⓘ],"P*")+COUNTIF(Table1[Customer SL Material ⓘ],"K*")</f>
        <v>0</v>
      </c>
      <c r="G21" s="142"/>
      <c r="H21" s="141">
        <f>COUNTIF(Table1[Customer SL Material ⓘ],"U*")</f>
        <v>0</v>
      </c>
      <c r="I21" s="143"/>
      <c r="J21" s="50"/>
      <c r="L21" s="21"/>
      <c r="M21" s="21"/>
      <c r="N21" s="21"/>
      <c r="O21" s="21"/>
    </row>
    <row r="22" spans="1:15" s="47" customFormat="1" ht="34.5" customHeight="1" x14ac:dyDescent="0.25">
      <c r="A22" s="144" t="s">
        <v>66</v>
      </c>
      <c r="B22" s="145"/>
      <c r="C22" s="78">
        <f>COUNTIF(Table1[SL Category ⓘ],"Lead")</f>
        <v>0</v>
      </c>
      <c r="D22" s="79">
        <f>COUNTIF(Table1[SL Category ⓘ],"GSLRR")</f>
        <v>0</v>
      </c>
      <c r="E22" s="80" t="s">
        <v>45</v>
      </c>
      <c r="F22" s="146">
        <f>COUNTIF(Table1[SL Category ⓘ],"Non-Lead")</f>
        <v>0</v>
      </c>
      <c r="G22" s="147"/>
      <c r="H22" s="146">
        <f>COUNTIF(Table1[SL Category ⓘ],"Unknown")</f>
        <v>0</v>
      </c>
      <c r="I22" s="148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49" t="s">
        <v>78</v>
      </c>
      <c r="B25" s="149"/>
      <c r="C25" s="149"/>
      <c r="D25" s="149"/>
      <c r="E25" s="150" t="s">
        <v>79</v>
      </c>
      <c r="F25" s="150"/>
      <c r="G25" s="151" t="s">
        <v>80</v>
      </c>
      <c r="H25" s="152"/>
      <c r="I25" s="153"/>
      <c r="L25"/>
      <c r="M25"/>
      <c r="N25"/>
      <c r="O25"/>
    </row>
    <row r="26" spans="1:15" ht="15" customHeight="1" thickTop="1" x14ac:dyDescent="0.25">
      <c r="A26" s="154" t="s">
        <v>81</v>
      </c>
      <c r="B26" s="154"/>
      <c r="C26" s="154"/>
      <c r="D26" s="154"/>
      <c r="E26" s="155">
        <f>COUNTIF('Service Line Inventory Template'!G2:G5001,"Records")</f>
        <v>0</v>
      </c>
      <c r="F26" s="155"/>
      <c r="G26" s="156">
        <f>COUNTIF('Service Line Inventory Template'!K2:K5001,"Records")</f>
        <v>0</v>
      </c>
      <c r="H26" s="157"/>
      <c r="I26" s="158"/>
      <c r="L26"/>
      <c r="M26"/>
      <c r="N26"/>
      <c r="O26"/>
    </row>
    <row r="27" spans="1:15" ht="15" customHeight="1" x14ac:dyDescent="0.25">
      <c r="A27" s="159" t="s">
        <v>19</v>
      </c>
      <c r="B27" s="160"/>
      <c r="C27" s="160"/>
      <c r="D27" s="161"/>
      <c r="E27" s="162">
        <f>COUNTIF('Service Line Inventory Template'!G2:G5001,"Field Inspection")</f>
        <v>0</v>
      </c>
      <c r="F27" s="162"/>
      <c r="G27" s="163">
        <f>COUNTIF('Service Line Inventory Template'!K2:K5001,A27)</f>
        <v>0</v>
      </c>
      <c r="H27" s="164"/>
      <c r="I27" s="165"/>
      <c r="L27"/>
      <c r="M27"/>
      <c r="N27"/>
      <c r="O27"/>
    </row>
    <row r="28" spans="1:15" x14ac:dyDescent="0.25">
      <c r="A28" s="166" t="s">
        <v>107</v>
      </c>
      <c r="B28" s="166"/>
      <c r="C28" s="166"/>
      <c r="D28" s="166"/>
      <c r="E28" s="129" t="s">
        <v>105</v>
      </c>
      <c r="F28" s="129"/>
      <c r="G28" s="167">
        <f>COUNTIF('Service Line Inventory Template'!K2:K5001,A28)</f>
        <v>0</v>
      </c>
      <c r="H28" s="168"/>
      <c r="I28" s="169"/>
      <c r="L28"/>
      <c r="M28"/>
      <c r="N28"/>
      <c r="O28"/>
    </row>
    <row r="29" spans="1:15" ht="15" customHeight="1" x14ac:dyDescent="0.25">
      <c r="A29" s="106" t="s">
        <v>23</v>
      </c>
      <c r="B29" s="106"/>
      <c r="C29" s="106"/>
      <c r="D29" s="106"/>
      <c r="E29" s="162">
        <f>COUNTIF('Service Line Inventory Template'!$G$2:$G$5001,A29)</f>
        <v>0</v>
      </c>
      <c r="F29" s="162"/>
      <c r="G29" s="163">
        <f>COUNTIF('Service Line Inventory Template'!K2:K5001,A29)</f>
        <v>0</v>
      </c>
      <c r="H29" s="164"/>
      <c r="I29" s="165"/>
      <c r="L29"/>
      <c r="M29"/>
      <c r="N29"/>
      <c r="O29"/>
    </row>
    <row r="30" spans="1:15" ht="15" customHeight="1" x14ac:dyDescent="0.25">
      <c r="A30" s="170" t="s">
        <v>93</v>
      </c>
      <c r="B30" s="170"/>
      <c r="C30" s="170"/>
      <c r="D30" s="170"/>
      <c r="E30" s="129">
        <f>COUNTIF('Service Line Inventory Template'!$G$2:$G$5001,A30)</f>
        <v>0</v>
      </c>
      <c r="F30" s="129"/>
      <c r="G30" s="167">
        <f>COUNTIF('Service Line Inventory Template'!K2:K5001,A30)</f>
        <v>0</v>
      </c>
      <c r="H30" s="168"/>
      <c r="I30" s="169"/>
      <c r="L30"/>
      <c r="M30"/>
      <c r="N30"/>
      <c r="O30"/>
    </row>
    <row r="31" spans="1:15" ht="15" customHeight="1" x14ac:dyDescent="0.25">
      <c r="A31" s="171" t="s">
        <v>28</v>
      </c>
      <c r="B31" s="171"/>
      <c r="C31" s="171"/>
      <c r="D31" s="171"/>
      <c r="E31" s="172">
        <f>COUNTIF('Service Line Inventory Template'!$G$2:$G$5001,A31)</f>
        <v>0</v>
      </c>
      <c r="F31" s="172"/>
      <c r="G31" s="173">
        <f>COUNTIF('Service Line Inventory Template'!K2:K5001,A31)</f>
        <v>0</v>
      </c>
      <c r="H31" s="174"/>
      <c r="I31" s="175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6" t="s">
        <v>83</v>
      </c>
      <c r="B34" s="177"/>
      <c r="C34" s="177"/>
      <c r="D34" s="177"/>
      <c r="E34" s="178" t="s">
        <v>84</v>
      </c>
      <c r="F34" s="178"/>
      <c r="G34" s="178"/>
      <c r="H34" s="178"/>
      <c r="I34" s="179"/>
    </row>
    <row r="35" spans="1:9" ht="32.450000000000003" customHeight="1" x14ac:dyDescent="0.2">
      <c r="A35" s="180" t="s">
        <v>85</v>
      </c>
      <c r="B35" s="181"/>
      <c r="C35" s="181"/>
      <c r="D35" s="181"/>
      <c r="E35" s="182"/>
      <c r="F35" s="182"/>
      <c r="G35" s="182"/>
      <c r="H35" s="182"/>
      <c r="I35" s="183"/>
    </row>
    <row r="37" spans="1:9" ht="15" customHeight="1" x14ac:dyDescent="0.25">
      <c r="A37" s="33" t="s">
        <v>86</v>
      </c>
    </row>
    <row r="38" spans="1:9" ht="15" customHeight="1" x14ac:dyDescent="0.2">
      <c r="A38" s="184" t="s">
        <v>87</v>
      </c>
      <c r="B38" s="185"/>
      <c r="C38" s="185"/>
      <c r="D38" s="185"/>
      <c r="E38" s="185"/>
      <c r="F38" s="185"/>
      <c r="G38" s="185"/>
      <c r="H38" s="185"/>
      <c r="I38" s="186"/>
    </row>
    <row r="39" spans="1:9" ht="15" customHeight="1" x14ac:dyDescent="0.2">
      <c r="A39" s="187"/>
      <c r="B39" s="188"/>
      <c r="C39" s="188"/>
      <c r="D39" s="188"/>
      <c r="E39" s="188"/>
      <c r="F39" s="188"/>
      <c r="G39" s="188"/>
      <c r="H39" s="188"/>
      <c r="I39" s="189"/>
    </row>
    <row r="40" spans="1:9" ht="15" customHeight="1" x14ac:dyDescent="0.2">
      <c r="A40" s="81"/>
      <c r="B40" s="57"/>
      <c r="C40" s="57"/>
      <c r="D40" s="57"/>
      <c r="E40" s="57"/>
      <c r="F40" s="57"/>
      <c r="G40" s="57"/>
      <c r="H40" s="57"/>
      <c r="I40" s="82"/>
    </row>
    <row r="41" spans="1:9" ht="15" customHeight="1" x14ac:dyDescent="0.2">
      <c r="A41" s="100"/>
      <c r="B41" s="101"/>
      <c r="C41" s="101"/>
      <c r="D41" s="101"/>
      <c r="E41" s="101"/>
      <c r="F41" s="101"/>
      <c r="G41" s="101"/>
      <c r="H41" s="101"/>
      <c r="I41" s="83"/>
    </row>
    <row r="42" spans="1:9" ht="15" customHeight="1" x14ac:dyDescent="0.2">
      <c r="A42" s="100" t="s">
        <v>88</v>
      </c>
      <c r="B42" s="101"/>
      <c r="C42" s="101"/>
      <c r="D42" s="101" t="s">
        <v>88</v>
      </c>
      <c r="E42" s="101"/>
      <c r="F42" s="101"/>
      <c r="G42" s="101"/>
      <c r="H42" s="101"/>
      <c r="I42" s="83" t="s">
        <v>89</v>
      </c>
    </row>
    <row r="43" spans="1:9" ht="15" customHeight="1" x14ac:dyDescent="0.2">
      <c r="A43" s="84"/>
      <c r="B43" s="39" t="s">
        <v>90</v>
      </c>
      <c r="C43" s="37"/>
      <c r="D43" s="40"/>
      <c r="E43" s="37"/>
      <c r="F43" s="40" t="s">
        <v>91</v>
      </c>
      <c r="G43" s="37"/>
      <c r="H43" s="40"/>
      <c r="I43" s="85" t="s">
        <v>92</v>
      </c>
    </row>
    <row r="44" spans="1:9" ht="15" customHeight="1" x14ac:dyDescent="0.2">
      <c r="A44" s="86"/>
      <c r="B44" s="87"/>
      <c r="C44" s="76"/>
      <c r="D44" s="87"/>
      <c r="E44" s="76"/>
      <c r="F44" s="87"/>
      <c r="G44" s="76"/>
      <c r="H44" s="76"/>
      <c r="I44" s="77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Kim, Min-Sook (HEALTH)</cp:lastModifiedBy>
  <cp:revision/>
  <cp:lastPrinted>2022-05-18T18:35:11Z</cp:lastPrinted>
  <dcterms:created xsi:type="dcterms:W3CDTF">2022-04-12T18:54:01Z</dcterms:created>
  <dcterms:modified xsi:type="dcterms:W3CDTF">2024-01-10T00:05:16Z</dcterms:modified>
  <cp:category/>
  <cp:contentStatus/>
</cp:coreProperties>
</file>