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ysemail-my.sharepoint.com/personal/min-sook_kim_health_ny_gov/Documents/Attachments/Corrosion Control/LSL/LSLI Template/"/>
    </mc:Choice>
  </mc:AlternateContent>
  <xr:revisionPtr revIDLastSave="222" documentId="8_{81EC6BE8-BE1F-468C-8A44-69CEFD3D7168}" xr6:coauthVersionLast="47" xr6:coauthVersionMax="47" xr10:uidLastSave="{503C4397-286B-42C0-87BC-2C771CE3EC3E}"/>
  <bookViews>
    <workbookView xWindow="-120" yWindow="-120" windowWidth="29040" windowHeight="17640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9" i="8"/>
  <c r="G28" i="8"/>
  <c r="G27" i="8"/>
  <c r="G26" i="8"/>
  <c r="E31" i="8"/>
  <c r="E30" i="8"/>
  <c r="E29" i="8"/>
  <c r="E27" i="8"/>
  <c r="E26" i="8"/>
  <c r="Q501" i="2"/>
  <c r="D20" i="8" l="1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G15" i="8" l="1"/>
  <c r="G16" i="8"/>
  <c r="G17" i="8"/>
  <c r="G14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<sst xmlns="http://schemas.openxmlformats.org/spreadsheetml/2006/main" count="159" uniqueCount="112">
  <si>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</si>
  <si>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</si>
  <si>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</si>
  <si>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</si>
  <si>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</si>
  <si>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</si>
  <si>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</si>
  <si>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</si>
  <si>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</si>
  <si>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</si>
  <si>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</si>
  <si>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</si>
  <si>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</si>
  <si>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</si>
  <si>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</si>
  <si>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</si>
  <si>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</si>
  <si>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</si>
  <si>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</si>
  <si>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</si>
  <si>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</si>
  <si>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</si>
  <si>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</si>
  <si>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</si>
  <si>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</si>
  <si>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</si>
  <si>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</si>
  <si>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</si>
  <si>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</si>
  <si>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</si>
  <si>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</si>
  <si>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</si>
  <si>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</si>
  <si>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</si>
  <si>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</si>
  <si>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</si>
  <si>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</si>
  <si>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</si>
  <si>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</si>
  <si>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</si>
  <si>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</si>
  <si>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</si>
  <si>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</si>
  <si>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</si>
  <si>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</si>
  <si>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</si>
  <si>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</si>
  <si>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</si>
  <si>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</si>
  <si>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</si>
  <si>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</si>
  <si>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</si>
  <si>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</si>
  <si>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</si>
  <si>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</si>
  <si>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</si>
  <si>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</si>
  <si>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</si>
  <si>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</si>
  <si>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</si>
  <si>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</si>
  <si>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</si>
  <si>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</si>
  <si>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</si>
  <si>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</si>
  <si>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</si>
  <si>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</si>
  <si>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</si>
  <si>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</si>
  <si>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</si>
  <si>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</si>
  <si>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</si>
  <si>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</si>
  <si>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</si>
  <si>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</si>
  <si>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</si>
  <si>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</si>
  <si>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</si>
  <si>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</si>
  <si>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</si>
  <si>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</si>
  <si>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</si>
  <si>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</si>
  <si>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</si>
  <si>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</si>
  <si>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</si>
  <si>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</si>
  <si>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</si>
  <si>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>_____________________________________</t>
  </si>
  <si>
    <t>_______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</si>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</sst>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 applyProtection="1">
      <alignment horizontal="left" vertical="center"/>
      <protection hidden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501" totalsRowShown="0" headerRowDxfId="21" dataDxfId="19" headerRowBorderDxfId="20" tableBorderDxfId="18">
  <autoFilter ref="A1:R501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sheetPr codeName="Sheet1"/>
  <dimension ref="A1:S42"/>
  <sheetViews>
    <sheetView showGridLines="0" tabSelected="1" zoomScaleNormal="100" workbookViewId="0">
      <selection activeCell="A2" sqref="A2:B2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4" t="s">
        <v>0</v>
      </c>
      <c r="B1" s="94"/>
      <c r="C1" s="43"/>
      <c r="D1" s="43"/>
      <c r="E1" s="43"/>
      <c r="F1" s="43"/>
    </row>
    <row r="2" spans="1:19" ht="39" customHeight="1" x14ac:dyDescent="0.25">
      <c r="A2" s="100" t="s">
        <v>111</v>
      </c>
      <c r="B2" s="100"/>
      <c r="C2" s="42"/>
      <c r="D2" s="42"/>
      <c r="E2" s="42"/>
      <c r="F2" s="42"/>
    </row>
    <row r="3" spans="1:19" x14ac:dyDescent="0.25">
      <c r="A3" s="95" t="s">
        <v>96</v>
      </c>
      <c r="B3" s="95"/>
      <c r="C3" s="42"/>
      <c r="D3" s="42"/>
      <c r="E3" s="42"/>
      <c r="F3" s="42"/>
    </row>
    <row r="4" spans="1:19" ht="15.95" customHeight="1" x14ac:dyDescent="0.25">
      <c r="A4" s="96" t="s">
        <v>99</v>
      </c>
      <c r="B4" s="96"/>
      <c r="C4" s="96"/>
      <c r="D4" s="42"/>
      <c r="E4" s="42"/>
      <c r="F4" s="42"/>
    </row>
    <row r="5" spans="1:19" x14ac:dyDescent="0.25">
      <c r="A5" s="98" t="s">
        <v>100</v>
      </c>
      <c r="B5" s="99"/>
      <c r="C5" s="99"/>
      <c r="D5" s="42"/>
      <c r="E5" s="42"/>
      <c r="F5" s="42"/>
    </row>
    <row r="6" spans="1:19" x14ac:dyDescent="0.25">
      <c r="A6" s="96" t="s">
        <v>101</v>
      </c>
      <c r="B6" s="96"/>
      <c r="C6" s="96"/>
      <c r="D6" s="42"/>
      <c r="E6" s="42"/>
      <c r="F6" s="42"/>
    </row>
    <row r="7" spans="1:19" x14ac:dyDescent="0.25">
      <c r="A7" s="96" t="s">
        <v>102</v>
      </c>
      <c r="B7" s="96"/>
      <c r="C7" s="96"/>
      <c r="D7" s="42"/>
      <c r="E7" s="42"/>
      <c r="F7" s="42"/>
    </row>
    <row r="8" spans="1:19" ht="24.95" customHeight="1" x14ac:dyDescent="0.25">
      <c r="A8" s="42" t="s">
        <v>97</v>
      </c>
      <c r="B8" s="42"/>
      <c r="C8" s="42"/>
      <c r="D8" s="42"/>
      <c r="E8" s="42"/>
      <c r="F8" s="42"/>
    </row>
    <row r="9" spans="1:19" x14ac:dyDescent="0.25">
      <c r="A9" s="58" t="s">
        <v>98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7" t="s">
        <v>7</v>
      </c>
      <c r="B15" s="97"/>
      <c r="C15" s="97"/>
      <c r="D15" s="89"/>
      <c r="E15" s="89"/>
      <c r="F15" s="91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92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94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93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104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7" t="s">
        <v>33</v>
      </c>
      <c r="B26" s="97"/>
      <c r="C26" s="97"/>
      <c r="D26" s="97"/>
      <c r="E26" s="97"/>
      <c r="F26" s="97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109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94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106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93</v>
      </c>
      <c r="C32" s="20"/>
      <c r="D32" s="18" t="s">
        <v>103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104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sheetPr codeName="Sheet2"/>
  <dimension ref="A1:R503"/>
  <sheetViews>
    <sheetView zoomScaleNormal="100" workbookViewId="0">
      <pane ySplit="1" topLeftCell="A2" activePane="bottomLeft" state="frozen"/>
      <selection activeCell="G1" sqref="G1"/>
      <selection pane="bottomLeft" activeCell="A2" sqref="A2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3" customFormat="1" ht="65.45" customHeight="1" x14ac:dyDescent="0.25">
      <c r="A1" s="68" t="s">
        <v>48</v>
      </c>
      <c r="B1" s="68" t="s">
        <v>49</v>
      </c>
      <c r="C1" s="68" t="s">
        <v>95</v>
      </c>
      <c r="D1" s="69" t="s">
        <v>8</v>
      </c>
      <c r="E1" s="70" t="s">
        <v>50</v>
      </c>
      <c r="F1" s="70" t="s">
        <v>10</v>
      </c>
      <c r="G1" s="70" t="s">
        <v>51</v>
      </c>
      <c r="H1" s="71" t="s">
        <v>52</v>
      </c>
      <c r="I1" s="71" t="s">
        <v>12</v>
      </c>
      <c r="J1" s="70" t="s">
        <v>53</v>
      </c>
      <c r="K1" s="70" t="s">
        <v>54</v>
      </c>
      <c r="L1" s="71" t="s">
        <v>35</v>
      </c>
      <c r="M1" s="71" t="s">
        <v>36</v>
      </c>
      <c r="N1" s="71" t="s">
        <v>110</v>
      </c>
      <c r="O1" s="71" t="s">
        <v>55</v>
      </c>
      <c r="P1" s="71" t="s">
        <v>37</v>
      </c>
      <c r="Q1" s="68" t="s">
        <v>56</v>
      </c>
      <c r="R1" s="72" t="s">
        <v>57</v>
      </c>
    </row>
    <row r="2" spans="1:18" ht="17.100000000000001" customHeight="1" x14ac:dyDescent="0.25">
      <c r="J2" s="61"/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" spans="1:18" ht="17.100000000000001" customHeight="1" x14ac:dyDescent="0.25">
      <c r="J3" s="61"/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" spans="1:18" ht="17.100000000000001" customHeight="1" x14ac:dyDescent="0.25">
      <c r="J4" s="61"/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" spans="1:18" s="67" customFormat="1" ht="17.100000000000001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4"/>
      <c r="M5" s="64"/>
      <c r="N5" s="64"/>
      <c r="O5" s="64"/>
      <c r="P5" s="64"/>
      <c r="Q5" s="6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  <c r="R5" s="64"/>
    </row>
    <row r="6" spans="1:18" ht="17.100000000000001" customHeight="1" x14ac:dyDescent="0.25">
      <c r="J6" s="61"/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" spans="1:18" ht="17.100000000000001" customHeight="1" x14ac:dyDescent="0.25">
      <c r="J7" s="61"/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" spans="1:18" ht="17.100000000000001" customHeight="1" x14ac:dyDescent="0.25">
      <c r="B8" s="64"/>
      <c r="C8" s="64"/>
      <c r="J8" s="61"/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" spans="1:18" ht="17.100000000000001" customHeight="1" x14ac:dyDescent="0.25">
      <c r="A9" s="64"/>
      <c r="B9" s="64"/>
      <c r="C9" s="64"/>
      <c r="J9" s="61"/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" spans="1:18" ht="17.100000000000001" customHeight="1" x14ac:dyDescent="0.25">
      <c r="B10" s="64"/>
      <c r="C10" s="64"/>
      <c r="G10" s="90"/>
      <c r="J10" s="61"/>
      <c r="O10" s="64"/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" spans="1:18" ht="17.100000000000001" customHeight="1" x14ac:dyDescent="0.25">
      <c r="B11" s="64"/>
      <c r="C11" s="64"/>
      <c r="J11" s="61"/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" spans="1:18" ht="17.100000000000001" customHeight="1" x14ac:dyDescent="0.25">
      <c r="B12" s="64"/>
      <c r="C12" s="64"/>
      <c r="J12" s="61"/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" spans="1:18" ht="17.100000000000001" customHeight="1" x14ac:dyDescent="0.25">
      <c r="A13" s="64"/>
      <c r="B13" s="64"/>
      <c r="C13" s="64"/>
      <c r="E13" s="65"/>
      <c r="J13" s="65"/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" spans="1:18" ht="17.100000000000001" customHeight="1" x14ac:dyDescent="0.25">
      <c r="B14" s="64"/>
      <c r="C14" s="64"/>
      <c r="J14" s="61"/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" spans="1:18" ht="17.100000000000001" customHeight="1" x14ac:dyDescent="0.25">
      <c r="B15" s="64"/>
      <c r="C15" s="64"/>
      <c r="G15" s="90"/>
      <c r="J15" s="61"/>
      <c r="O15" s="64"/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" spans="1:18" ht="17.100000000000001" customHeight="1" x14ac:dyDescent="0.25">
      <c r="B16" s="64"/>
      <c r="C16" s="64"/>
      <c r="J16" s="61"/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" spans="1:17" ht="17.100000000000001" customHeight="1" x14ac:dyDescent="0.25">
      <c r="A17" s="64"/>
      <c r="B17" s="64"/>
      <c r="C17" s="64"/>
      <c r="J17" s="61"/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" spans="1:17" ht="17.100000000000001" customHeight="1" x14ac:dyDescent="0.25">
      <c r="B18" s="64"/>
      <c r="C18" s="64"/>
      <c r="J18" s="61"/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" spans="1:17" ht="17.100000000000001" customHeight="1" x14ac:dyDescent="0.25">
      <c r="B19" s="64"/>
      <c r="C19" s="64"/>
      <c r="J19" s="61"/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" spans="1:17" ht="17.100000000000001" customHeight="1" x14ac:dyDescent="0.25">
      <c r="B20" s="64"/>
      <c r="C20" s="64"/>
      <c r="G20" s="90"/>
      <c r="J20" s="61"/>
      <c r="O20" s="64"/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" spans="1:17" ht="17.100000000000001" customHeight="1" x14ac:dyDescent="0.25">
      <c r="A21" s="64"/>
      <c r="B21" s="64"/>
      <c r="C21" s="64"/>
      <c r="E21" s="65"/>
      <c r="J21" s="65"/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" spans="1:17" ht="17.100000000000001" customHeight="1" x14ac:dyDescent="0.25">
      <c r="B22" s="64"/>
      <c r="C22" s="64"/>
      <c r="J22" s="61"/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" spans="1:17" ht="17.100000000000001" customHeight="1" x14ac:dyDescent="0.25">
      <c r="B23" s="64"/>
      <c r="C23" s="64"/>
      <c r="J23" s="61"/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" spans="1:17" ht="17.100000000000001" customHeight="1" x14ac:dyDescent="0.25">
      <c r="B24" s="64"/>
      <c r="C24" s="64"/>
      <c r="J24" s="61"/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" spans="1:17" ht="17.100000000000001" customHeight="1" x14ac:dyDescent="0.25">
      <c r="A25" s="64"/>
      <c r="B25" s="64"/>
      <c r="C25" s="64"/>
      <c r="J25" s="61"/>
      <c r="O25" s="64"/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" spans="1:17" ht="17.100000000000001" customHeight="1" x14ac:dyDescent="0.25">
      <c r="B26" s="64"/>
      <c r="C26" s="64"/>
      <c r="J26" s="61"/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" spans="1:17" ht="17.100000000000001" customHeight="1" x14ac:dyDescent="0.25">
      <c r="B27" s="64"/>
      <c r="C27" s="64"/>
      <c r="J27" s="61"/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" spans="1:17" ht="17.100000000000001" customHeight="1" x14ac:dyDescent="0.25">
      <c r="B28" s="64"/>
      <c r="C28" s="64"/>
      <c r="J28" s="61"/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" spans="1:17" ht="17.100000000000001" customHeight="1" x14ac:dyDescent="0.25">
      <c r="J29" s="61"/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" spans="1:17" ht="17.100000000000001" customHeight="1" x14ac:dyDescent="0.25">
      <c r="J30" s="61"/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" spans="1:17" ht="17.100000000000001" customHeight="1" x14ac:dyDescent="0.25">
      <c r="J31" s="61"/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" spans="1:17" ht="17.100000000000001" customHeight="1" x14ac:dyDescent="0.25">
      <c r="J32" s="61"/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" spans="10:17" ht="17.100000000000001" customHeight="1" x14ac:dyDescent="0.25">
      <c r="J33" s="61"/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" spans="10:17" ht="17.100000000000001" customHeight="1" x14ac:dyDescent="0.25">
      <c r="J34" s="61"/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" spans="10:17" ht="17.100000000000001" customHeight="1" x14ac:dyDescent="0.25">
      <c r="J35" s="61"/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" spans="10:17" ht="17.100000000000001" customHeight="1" x14ac:dyDescent="0.25">
      <c r="J36" s="61"/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" spans="10:17" ht="17.100000000000001" customHeight="1" x14ac:dyDescent="0.25">
      <c r="J37" s="61"/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" spans="10:17" ht="17.100000000000001" customHeight="1" x14ac:dyDescent="0.25">
      <c r="J38" s="61"/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" spans="10:17" ht="17.100000000000001" customHeight="1" x14ac:dyDescent="0.25">
      <c r="J39" s="61"/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" spans="10:17" ht="17.100000000000001" customHeight="1" x14ac:dyDescent="0.25">
      <c r="J40" s="61"/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" spans="10:17" ht="17.100000000000001" customHeight="1" x14ac:dyDescent="0.25">
      <c r="J41" s="61"/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" spans="10:17" ht="17.100000000000001" customHeight="1" x14ac:dyDescent="0.25">
      <c r="J42" s="61"/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" spans="10:17" ht="17.100000000000001" customHeight="1" x14ac:dyDescent="0.25">
      <c r="J43" s="61"/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" spans="10:17" ht="17.100000000000001" customHeight="1" x14ac:dyDescent="0.25">
      <c r="J44" s="61"/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" spans="10:17" ht="17.100000000000001" customHeight="1" x14ac:dyDescent="0.25">
      <c r="J45" s="61"/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" spans="10:17" ht="17.100000000000001" customHeight="1" x14ac:dyDescent="0.25">
      <c r="J46" s="61"/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" spans="10:17" ht="17.100000000000001" customHeight="1" x14ac:dyDescent="0.25">
      <c r="J47" s="61"/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" spans="10:17" ht="17.100000000000001" customHeight="1" x14ac:dyDescent="0.25">
      <c r="J48" s="61"/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" spans="10:17" ht="17.100000000000001" customHeight="1" x14ac:dyDescent="0.25">
      <c r="J49" s="61"/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" spans="10:17" ht="17.100000000000001" customHeight="1" x14ac:dyDescent="0.25">
      <c r="J50" s="61"/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" spans="10:17" ht="17.100000000000001" customHeight="1" x14ac:dyDescent="0.25">
      <c r="J51" s="61"/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" spans="10:17" ht="17.100000000000001" customHeight="1" x14ac:dyDescent="0.25">
      <c r="J52" s="61"/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" spans="10:17" ht="17.100000000000001" customHeight="1" x14ac:dyDescent="0.25">
      <c r="J53" s="61"/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" spans="10:17" ht="17.100000000000001" customHeight="1" x14ac:dyDescent="0.25">
      <c r="J54" s="61"/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" spans="10:17" ht="17.100000000000001" customHeight="1" x14ac:dyDescent="0.25">
      <c r="J55" s="61"/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" spans="10:17" ht="17.100000000000001" customHeight="1" x14ac:dyDescent="0.25">
      <c r="J56" s="61"/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" spans="10:17" ht="17.100000000000001" customHeight="1" x14ac:dyDescent="0.25">
      <c r="J57" s="61"/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" spans="10:17" ht="17.100000000000001" customHeight="1" x14ac:dyDescent="0.25">
      <c r="J58" s="61"/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" spans="10:17" ht="17.100000000000001" customHeight="1" x14ac:dyDescent="0.25">
      <c r="J59" s="61"/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" spans="10:17" ht="17.100000000000001" customHeight="1" x14ac:dyDescent="0.25">
      <c r="J60" s="61"/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" spans="10:17" ht="17.100000000000001" customHeight="1" x14ac:dyDescent="0.25">
      <c r="J61" s="61"/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" spans="10:17" ht="17.100000000000001" customHeight="1" x14ac:dyDescent="0.25">
      <c r="J62" s="61"/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" spans="10:17" ht="17.100000000000001" customHeight="1" x14ac:dyDescent="0.25">
      <c r="J63" s="61"/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" spans="10:17" ht="17.100000000000001" customHeight="1" x14ac:dyDescent="0.25">
      <c r="J64" s="61"/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0:17" ht="17.100000000000001" customHeight="1" x14ac:dyDescent="0.25">
      <c r="J65" s="61"/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0:17" ht="17.100000000000001" customHeight="1" x14ac:dyDescent="0.25">
      <c r="J66" s="61"/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0:17" ht="17.100000000000001" customHeight="1" x14ac:dyDescent="0.25">
      <c r="J67" s="61"/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0:17" ht="17.100000000000001" customHeight="1" x14ac:dyDescent="0.25">
      <c r="J68" s="61"/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0:17" ht="17.100000000000001" customHeight="1" x14ac:dyDescent="0.25">
      <c r="J69" s="61"/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0:17" ht="17.100000000000001" customHeight="1" x14ac:dyDescent="0.25">
      <c r="J70" s="61"/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0:17" ht="17.100000000000001" customHeight="1" x14ac:dyDescent="0.25">
      <c r="J71" s="61"/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0:17" ht="17.100000000000001" customHeight="1" x14ac:dyDescent="0.25">
      <c r="J72" s="61"/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0:17" ht="17.100000000000001" customHeight="1" x14ac:dyDescent="0.25">
      <c r="J73" s="61"/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0:17" ht="17.100000000000001" customHeight="1" x14ac:dyDescent="0.25">
      <c r="J74" s="61"/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0:17" ht="17.100000000000001" customHeight="1" x14ac:dyDescent="0.25">
      <c r="J75" s="61"/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0:17" ht="17.100000000000001" customHeight="1" x14ac:dyDescent="0.25">
      <c r="J76" s="61"/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0:17" ht="17.100000000000001" customHeight="1" x14ac:dyDescent="0.25">
      <c r="J77" s="61"/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0:17" ht="17.100000000000001" customHeight="1" x14ac:dyDescent="0.25">
      <c r="J78" s="61"/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0:17" ht="17.100000000000001" customHeight="1" x14ac:dyDescent="0.25">
      <c r="J79" s="61"/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0:17" ht="17.100000000000001" customHeight="1" x14ac:dyDescent="0.25">
      <c r="J80" s="61"/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0:17" ht="17.100000000000001" customHeight="1" x14ac:dyDescent="0.25">
      <c r="J81" s="61"/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0:17" ht="17.100000000000001" customHeight="1" x14ac:dyDescent="0.25">
      <c r="J82" s="61"/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0:17" ht="17.100000000000001" customHeight="1" x14ac:dyDescent="0.25">
      <c r="J83" s="61"/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0:17" ht="17.100000000000001" customHeight="1" x14ac:dyDescent="0.25">
      <c r="J84" s="61"/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0:17" ht="17.100000000000001" customHeight="1" x14ac:dyDescent="0.25">
      <c r="J85" s="61"/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0:17" ht="17.100000000000001" customHeight="1" x14ac:dyDescent="0.25">
      <c r="J86" s="61"/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0:17" ht="17.100000000000001" customHeight="1" x14ac:dyDescent="0.25">
      <c r="J87" s="61"/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0:17" ht="17.100000000000001" customHeight="1" x14ac:dyDescent="0.25">
      <c r="J88" s="61"/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0:17" ht="17.100000000000001" customHeight="1" x14ac:dyDescent="0.25">
      <c r="J89" s="61"/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0:17" ht="17.100000000000001" customHeight="1" x14ac:dyDescent="0.25">
      <c r="J90" s="61"/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0:17" ht="17.100000000000001" customHeight="1" x14ac:dyDescent="0.25">
      <c r="J91" s="61"/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0:17" ht="17.100000000000001" customHeight="1" x14ac:dyDescent="0.25">
      <c r="J92" s="61"/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0:17" ht="17.100000000000001" customHeight="1" x14ac:dyDescent="0.25">
      <c r="J93" s="61"/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0:17" ht="17.100000000000001" customHeight="1" x14ac:dyDescent="0.25">
      <c r="J94" s="61"/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0:17" ht="17.100000000000001" customHeight="1" x14ac:dyDescent="0.25">
      <c r="J95" s="61"/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0:17" ht="17.100000000000001" customHeight="1" x14ac:dyDescent="0.25">
      <c r="J96" s="61"/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0:17" ht="17.100000000000001" customHeight="1" x14ac:dyDescent="0.25">
      <c r="J97" s="61"/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0:17" ht="17.100000000000001" customHeight="1" x14ac:dyDescent="0.25">
      <c r="J98" s="61"/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0:17" ht="17.100000000000001" customHeight="1" x14ac:dyDescent="0.25">
      <c r="J99" s="61"/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0:17" ht="17.100000000000001" customHeight="1" x14ac:dyDescent="0.25">
      <c r="J100" s="61"/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0:17" ht="17.100000000000001" customHeight="1" x14ac:dyDescent="0.25">
      <c r="J101" s="61"/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0:17" ht="17.100000000000001" customHeight="1" x14ac:dyDescent="0.25">
      <c r="J102" s="61"/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0:17" ht="17.100000000000001" customHeight="1" x14ac:dyDescent="0.25">
      <c r="J103" s="61"/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0:17" ht="17.100000000000001" customHeight="1" x14ac:dyDescent="0.25">
      <c r="J104" s="61"/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0:17" ht="17.100000000000001" customHeight="1" x14ac:dyDescent="0.25">
      <c r="J105" s="61"/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0:17" ht="17.100000000000001" customHeight="1" x14ac:dyDescent="0.25">
      <c r="J106" s="61"/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0:17" ht="17.100000000000001" customHeight="1" x14ac:dyDescent="0.25">
      <c r="J107" s="61"/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0:17" ht="17.100000000000001" customHeight="1" x14ac:dyDescent="0.25">
      <c r="J108" s="61"/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0:17" ht="17.100000000000001" customHeight="1" x14ac:dyDescent="0.25">
      <c r="J109" s="61"/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0:17" ht="17.100000000000001" customHeight="1" x14ac:dyDescent="0.25">
      <c r="J110" s="61"/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0:17" ht="17.100000000000001" customHeight="1" x14ac:dyDescent="0.25">
      <c r="J111" s="61"/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0:17" ht="17.100000000000001" customHeight="1" x14ac:dyDescent="0.25">
      <c r="J112" s="61"/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0:17" ht="17.100000000000001" customHeight="1" x14ac:dyDescent="0.25">
      <c r="J113" s="61"/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0:17" ht="17.100000000000001" customHeight="1" x14ac:dyDescent="0.25">
      <c r="J114" s="61"/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0:17" ht="17.100000000000001" customHeight="1" x14ac:dyDescent="0.25">
      <c r="J115" s="61"/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0:17" ht="17.100000000000001" customHeight="1" x14ac:dyDescent="0.25">
      <c r="J116" s="61"/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0:17" ht="17.100000000000001" customHeight="1" x14ac:dyDescent="0.25">
      <c r="J117" s="61"/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0:17" ht="17.100000000000001" customHeight="1" x14ac:dyDescent="0.25">
      <c r="J118" s="61"/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0:17" ht="17.100000000000001" customHeight="1" x14ac:dyDescent="0.25">
      <c r="J119" s="61"/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0:17" ht="17.100000000000001" customHeight="1" x14ac:dyDescent="0.25">
      <c r="J120" s="61"/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0:17" ht="17.100000000000001" customHeight="1" x14ac:dyDescent="0.25">
      <c r="J121" s="61"/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0:17" ht="17.100000000000001" customHeight="1" x14ac:dyDescent="0.25">
      <c r="J122" s="61"/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0:17" ht="17.100000000000001" customHeight="1" x14ac:dyDescent="0.25">
      <c r="J123" s="61"/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0:17" ht="17.100000000000001" customHeight="1" x14ac:dyDescent="0.25">
      <c r="J124" s="61"/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0:17" ht="17.100000000000001" customHeight="1" x14ac:dyDescent="0.25">
      <c r="J125" s="61"/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0:17" ht="17.100000000000001" customHeight="1" x14ac:dyDescent="0.25">
      <c r="J126" s="61"/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0:17" ht="17.100000000000001" customHeight="1" x14ac:dyDescent="0.25">
      <c r="J127" s="61"/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0:17" ht="17.100000000000001" customHeight="1" x14ac:dyDescent="0.25">
      <c r="J128" s="61"/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0:17" ht="17.100000000000001" customHeight="1" x14ac:dyDescent="0.25">
      <c r="J129" s="61"/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0:17" ht="17.100000000000001" customHeight="1" x14ac:dyDescent="0.25">
      <c r="J130" s="61"/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0:17" ht="17.100000000000001" customHeight="1" x14ac:dyDescent="0.25">
      <c r="J131" s="61"/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0:17" ht="17.100000000000001" customHeight="1" x14ac:dyDescent="0.25">
      <c r="J132" s="61"/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0:17" ht="17.100000000000001" customHeight="1" x14ac:dyDescent="0.25">
      <c r="J133" s="61"/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0:17" ht="17.100000000000001" customHeight="1" x14ac:dyDescent="0.25">
      <c r="J134" s="61"/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0:17" ht="17.100000000000001" customHeight="1" x14ac:dyDescent="0.25">
      <c r="J135" s="61"/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0:17" ht="17.100000000000001" customHeight="1" x14ac:dyDescent="0.25">
      <c r="J136" s="61"/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0:17" ht="17.100000000000001" customHeight="1" x14ac:dyDescent="0.25">
      <c r="J137" s="61"/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0:17" ht="17.100000000000001" customHeight="1" x14ac:dyDescent="0.25">
      <c r="J138" s="61"/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0:17" ht="17.100000000000001" customHeight="1" x14ac:dyDescent="0.25">
      <c r="J139" s="61"/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0:17" ht="17.100000000000001" customHeight="1" x14ac:dyDescent="0.25">
      <c r="J140" s="61"/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0:17" ht="17.100000000000001" customHeight="1" x14ac:dyDescent="0.25">
      <c r="J141" s="61"/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0:17" ht="17.100000000000001" customHeight="1" x14ac:dyDescent="0.25">
      <c r="J142" s="61"/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0:17" ht="17.100000000000001" customHeight="1" x14ac:dyDescent="0.25">
      <c r="J143" s="61"/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0:17" ht="17.100000000000001" customHeight="1" x14ac:dyDescent="0.25">
      <c r="J144" s="61"/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0:17" ht="17.100000000000001" customHeight="1" x14ac:dyDescent="0.25">
      <c r="J145" s="61"/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0:17" ht="17.100000000000001" customHeight="1" x14ac:dyDescent="0.25">
      <c r="J146" s="61"/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0:17" ht="17.100000000000001" customHeight="1" x14ac:dyDescent="0.25">
      <c r="J147" s="61"/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0:17" ht="17.100000000000001" customHeight="1" x14ac:dyDescent="0.25">
      <c r="J148" s="61"/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0:17" ht="17.100000000000001" customHeight="1" x14ac:dyDescent="0.25">
      <c r="J149" s="61"/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0:17" ht="17.100000000000001" customHeight="1" x14ac:dyDescent="0.25">
      <c r="J150" s="61"/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0:17" ht="17.100000000000001" customHeight="1" x14ac:dyDescent="0.25">
      <c r="J151" s="61"/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0:17" ht="17.100000000000001" customHeight="1" x14ac:dyDescent="0.25">
      <c r="J152" s="61"/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0:17" ht="17.100000000000001" customHeight="1" x14ac:dyDescent="0.25">
      <c r="J153" s="61"/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0:17" ht="17.100000000000001" customHeight="1" x14ac:dyDescent="0.25">
      <c r="J154" s="61"/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0:17" ht="17.100000000000001" customHeight="1" x14ac:dyDescent="0.25">
      <c r="J155" s="61"/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0:17" ht="17.100000000000001" customHeight="1" x14ac:dyDescent="0.25">
      <c r="J156" s="61"/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0:17" ht="17.100000000000001" customHeight="1" x14ac:dyDescent="0.25">
      <c r="J157" s="61"/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0:17" ht="17.100000000000001" customHeight="1" x14ac:dyDescent="0.25">
      <c r="J158" s="61"/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0:17" ht="17.100000000000001" customHeight="1" x14ac:dyDescent="0.25">
      <c r="J159" s="61"/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0:17" ht="17.100000000000001" customHeight="1" x14ac:dyDescent="0.25">
      <c r="J160" s="61"/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0:17" ht="17.100000000000001" customHeight="1" x14ac:dyDescent="0.25">
      <c r="J161" s="61"/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0:17" ht="17.100000000000001" customHeight="1" x14ac:dyDescent="0.25">
      <c r="J162" s="61"/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0:17" ht="17.100000000000001" customHeight="1" x14ac:dyDescent="0.25">
      <c r="J163" s="61"/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0:17" ht="17.100000000000001" customHeight="1" x14ac:dyDescent="0.25">
      <c r="J164" s="61"/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0:17" ht="17.100000000000001" customHeight="1" x14ac:dyDescent="0.25">
      <c r="J165" s="61"/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0:17" ht="17.100000000000001" customHeight="1" x14ac:dyDescent="0.25">
      <c r="J166" s="61"/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0:17" ht="17.100000000000001" customHeight="1" x14ac:dyDescent="0.25">
      <c r="J167" s="61"/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0:17" ht="17.100000000000001" customHeight="1" x14ac:dyDescent="0.25">
      <c r="J168" s="61"/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0:17" ht="17.100000000000001" customHeight="1" x14ac:dyDescent="0.25">
      <c r="J169" s="61"/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0:17" ht="17.100000000000001" customHeight="1" x14ac:dyDescent="0.25">
      <c r="J170" s="61"/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0:17" ht="17.100000000000001" customHeight="1" x14ac:dyDescent="0.25">
      <c r="J171" s="61"/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0:17" ht="17.100000000000001" customHeight="1" x14ac:dyDescent="0.25">
      <c r="J172" s="61"/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0:17" ht="17.100000000000001" customHeight="1" x14ac:dyDescent="0.25">
      <c r="J173" s="61"/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0:17" ht="17.100000000000001" customHeight="1" x14ac:dyDescent="0.25">
      <c r="J174" s="61"/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0:17" ht="17.100000000000001" customHeight="1" x14ac:dyDescent="0.25">
      <c r="J175" s="61"/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0:17" ht="17.100000000000001" customHeight="1" x14ac:dyDescent="0.25">
      <c r="J176" s="61"/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0:17" ht="17.100000000000001" customHeight="1" x14ac:dyDescent="0.25">
      <c r="J177" s="61"/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0:17" ht="17.100000000000001" customHeight="1" x14ac:dyDescent="0.25">
      <c r="J178" s="61"/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0:17" ht="17.100000000000001" customHeight="1" x14ac:dyDescent="0.25">
      <c r="J179" s="61"/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0:17" ht="17.100000000000001" customHeight="1" x14ac:dyDescent="0.25">
      <c r="J180" s="61"/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0:17" ht="17.100000000000001" customHeight="1" x14ac:dyDescent="0.25">
      <c r="J181" s="61"/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0:17" ht="17.100000000000001" customHeight="1" x14ac:dyDescent="0.25">
      <c r="J182" s="61"/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0:17" ht="17.100000000000001" customHeight="1" x14ac:dyDescent="0.25">
      <c r="J183" s="61"/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0:17" ht="17.100000000000001" customHeight="1" x14ac:dyDescent="0.25">
      <c r="J184" s="61"/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0:17" ht="17.100000000000001" customHeight="1" x14ac:dyDescent="0.25">
      <c r="J185" s="61"/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0:17" ht="17.100000000000001" customHeight="1" x14ac:dyDescent="0.25">
      <c r="J186" s="61"/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0:17" ht="17.100000000000001" customHeight="1" x14ac:dyDescent="0.25">
      <c r="J187" s="61"/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0:17" ht="17.100000000000001" customHeight="1" x14ac:dyDescent="0.25">
      <c r="J188" s="61"/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0:17" ht="17.100000000000001" customHeight="1" x14ac:dyDescent="0.25">
      <c r="J189" s="61"/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0:17" ht="17.100000000000001" customHeight="1" x14ac:dyDescent="0.25">
      <c r="J190" s="61"/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0:17" ht="17.100000000000001" customHeight="1" x14ac:dyDescent="0.25">
      <c r="J191" s="61"/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0:17" ht="17.100000000000001" customHeight="1" x14ac:dyDescent="0.25">
      <c r="J192" s="61"/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0:17" ht="17.100000000000001" customHeight="1" x14ac:dyDescent="0.25">
      <c r="J193" s="61"/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0:17" ht="17.100000000000001" customHeight="1" x14ac:dyDescent="0.25">
      <c r="J194" s="61"/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0:17" ht="17.100000000000001" customHeight="1" x14ac:dyDescent="0.25">
      <c r="J195" s="61"/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0:17" ht="17.100000000000001" customHeight="1" x14ac:dyDescent="0.25">
      <c r="J196" s="61"/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0:17" ht="17.100000000000001" customHeight="1" x14ac:dyDescent="0.25">
      <c r="J197" s="61"/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0:17" ht="17.100000000000001" customHeight="1" x14ac:dyDescent="0.25">
      <c r="J198" s="61"/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0:17" ht="17.100000000000001" customHeight="1" x14ac:dyDescent="0.25">
      <c r="J199" s="61"/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0:17" ht="17.100000000000001" customHeight="1" x14ac:dyDescent="0.25">
      <c r="J200" s="61"/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0:17" ht="17.100000000000001" customHeight="1" x14ac:dyDescent="0.25">
      <c r="J201" s="61"/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0:17" ht="17.100000000000001" customHeight="1" x14ac:dyDescent="0.25">
      <c r="J202" s="61"/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0:17" ht="17.100000000000001" customHeight="1" x14ac:dyDescent="0.25">
      <c r="J203" s="61"/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0:17" ht="17.100000000000001" customHeight="1" x14ac:dyDescent="0.25">
      <c r="J204" s="61"/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0:17" ht="17.100000000000001" customHeight="1" x14ac:dyDescent="0.25">
      <c r="J205" s="61"/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0:17" ht="17.100000000000001" customHeight="1" x14ac:dyDescent="0.25">
      <c r="J206" s="61"/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0:17" ht="17.100000000000001" customHeight="1" x14ac:dyDescent="0.25">
      <c r="J207" s="61"/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0:17" ht="17.100000000000001" customHeight="1" x14ac:dyDescent="0.25">
      <c r="J208" s="61"/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0:17" ht="17.100000000000001" customHeight="1" x14ac:dyDescent="0.25">
      <c r="J209" s="61"/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0:17" ht="17.100000000000001" customHeight="1" x14ac:dyDescent="0.25">
      <c r="J210" s="61"/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0:17" ht="17.100000000000001" customHeight="1" x14ac:dyDescent="0.25">
      <c r="J211" s="61"/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0:17" ht="17.100000000000001" customHeight="1" x14ac:dyDescent="0.25">
      <c r="J212" s="61"/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0:17" ht="17.100000000000001" customHeight="1" x14ac:dyDescent="0.25">
      <c r="J213" s="61"/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0:17" ht="17.100000000000001" customHeight="1" x14ac:dyDescent="0.25">
      <c r="J214" s="61"/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0:17" ht="17.100000000000001" customHeight="1" x14ac:dyDescent="0.25">
      <c r="J215" s="61"/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0:17" ht="17.100000000000001" customHeight="1" x14ac:dyDescent="0.25">
      <c r="J216" s="61"/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0:17" ht="17.100000000000001" customHeight="1" x14ac:dyDescent="0.25">
      <c r="J217" s="61"/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0:17" ht="17.100000000000001" customHeight="1" x14ac:dyDescent="0.25">
      <c r="J218" s="61"/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0:17" ht="17.100000000000001" customHeight="1" x14ac:dyDescent="0.25">
      <c r="J219" s="61"/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0:17" ht="17.100000000000001" customHeight="1" x14ac:dyDescent="0.25">
      <c r="J220" s="61"/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0:17" ht="17.100000000000001" customHeight="1" x14ac:dyDescent="0.25">
      <c r="J221" s="61"/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0:17" ht="17.100000000000001" customHeight="1" x14ac:dyDescent="0.25">
      <c r="J222" s="61"/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0:17" ht="17.100000000000001" customHeight="1" x14ac:dyDescent="0.25">
      <c r="J223" s="61"/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0:17" ht="17.100000000000001" customHeight="1" x14ac:dyDescent="0.25">
      <c r="J224" s="61"/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0:17" ht="17.100000000000001" customHeight="1" x14ac:dyDescent="0.25">
      <c r="J225" s="61"/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0:17" ht="17.100000000000001" customHeight="1" x14ac:dyDescent="0.25">
      <c r="J226" s="61"/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0:17" ht="17.100000000000001" customHeight="1" x14ac:dyDescent="0.25">
      <c r="J227" s="61"/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0:17" ht="17.100000000000001" customHeight="1" x14ac:dyDescent="0.25">
      <c r="J228" s="61"/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0:17" ht="17.100000000000001" customHeight="1" x14ac:dyDescent="0.25">
      <c r="J229" s="61"/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0:17" ht="17.100000000000001" customHeight="1" x14ac:dyDescent="0.25">
      <c r="J230" s="61"/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0:17" ht="17.100000000000001" customHeight="1" x14ac:dyDescent="0.25">
      <c r="J231" s="61"/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0:17" ht="17.100000000000001" customHeight="1" x14ac:dyDescent="0.25">
      <c r="J232" s="61"/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0:17" ht="17.100000000000001" customHeight="1" x14ac:dyDescent="0.25">
      <c r="J233" s="61"/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0:17" ht="17.100000000000001" customHeight="1" x14ac:dyDescent="0.25">
      <c r="J234" s="61"/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0:17" ht="17.100000000000001" customHeight="1" x14ac:dyDescent="0.25">
      <c r="J235" s="61"/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0:17" ht="17.100000000000001" customHeight="1" x14ac:dyDescent="0.25">
      <c r="J236" s="61"/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0:17" ht="17.100000000000001" customHeight="1" x14ac:dyDescent="0.25">
      <c r="J237" s="61"/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0:17" ht="17.100000000000001" customHeight="1" x14ac:dyDescent="0.25">
      <c r="J238" s="61"/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0:17" ht="17.100000000000001" customHeight="1" x14ac:dyDescent="0.25">
      <c r="J239" s="61"/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0:17" ht="17.100000000000001" customHeight="1" x14ac:dyDescent="0.25">
      <c r="J240" s="61"/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0:17" ht="17.100000000000001" customHeight="1" x14ac:dyDescent="0.25">
      <c r="J241" s="61"/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0:17" ht="17.100000000000001" customHeight="1" x14ac:dyDescent="0.25">
      <c r="J242" s="61"/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0:17" ht="17.100000000000001" customHeight="1" x14ac:dyDescent="0.25">
      <c r="J243" s="61"/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0:17" ht="17.100000000000001" customHeight="1" x14ac:dyDescent="0.25">
      <c r="J244" s="61"/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0:17" ht="17.100000000000001" customHeight="1" x14ac:dyDescent="0.25">
      <c r="J245" s="61"/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0:17" ht="17.100000000000001" customHeight="1" x14ac:dyDescent="0.25">
      <c r="J246" s="61"/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0:17" ht="17.100000000000001" customHeight="1" x14ac:dyDescent="0.25">
      <c r="J247" s="61"/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0:17" ht="17.100000000000001" customHeight="1" x14ac:dyDescent="0.25">
      <c r="J248" s="61"/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0:17" ht="17.100000000000001" customHeight="1" x14ac:dyDescent="0.25">
      <c r="J249" s="61"/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0:17" ht="17.100000000000001" customHeight="1" x14ac:dyDescent="0.25">
      <c r="J250" s="61"/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0:17" ht="17.100000000000001" customHeight="1" x14ac:dyDescent="0.25">
      <c r="J251" s="61"/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0:17" ht="17.100000000000001" customHeight="1" x14ac:dyDescent="0.25">
      <c r="J252" s="61"/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0:17" ht="17.100000000000001" customHeight="1" x14ac:dyDescent="0.25">
      <c r="J253" s="61"/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0:17" ht="17.100000000000001" customHeight="1" x14ac:dyDescent="0.25">
      <c r="J254" s="61"/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0:17" ht="17.100000000000001" customHeight="1" x14ac:dyDescent="0.25">
      <c r="J255" s="61"/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0:17" ht="17.100000000000001" customHeight="1" x14ac:dyDescent="0.25">
      <c r="J256" s="61"/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0:17" ht="17.100000000000001" customHeight="1" x14ac:dyDescent="0.25">
      <c r="J257" s="61"/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0:17" ht="17.100000000000001" customHeight="1" x14ac:dyDescent="0.25">
      <c r="J258" s="61"/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0:17" ht="17.100000000000001" customHeight="1" x14ac:dyDescent="0.25">
      <c r="J259" s="61"/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0:17" ht="17.100000000000001" customHeight="1" x14ac:dyDescent="0.25">
      <c r="J260" s="61"/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0:17" ht="17.100000000000001" customHeight="1" x14ac:dyDescent="0.25">
      <c r="J261" s="61"/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0:17" ht="17.100000000000001" customHeight="1" x14ac:dyDescent="0.25">
      <c r="J262" s="61"/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0:17" ht="17.100000000000001" customHeight="1" x14ac:dyDescent="0.25">
      <c r="J263" s="61"/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0:17" ht="17.100000000000001" customHeight="1" x14ac:dyDescent="0.25">
      <c r="J264" s="61"/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0:17" ht="17.100000000000001" customHeight="1" x14ac:dyDescent="0.25">
      <c r="J265" s="61"/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0:17" ht="17.100000000000001" customHeight="1" x14ac:dyDescent="0.25">
      <c r="J266" s="61"/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0:17" ht="17.100000000000001" customHeight="1" x14ac:dyDescent="0.25">
      <c r="J267" s="61"/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0:17" ht="17.100000000000001" customHeight="1" x14ac:dyDescent="0.25">
      <c r="J268" s="61"/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0:17" ht="17.100000000000001" customHeight="1" x14ac:dyDescent="0.25">
      <c r="J269" s="61"/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0:17" ht="17.100000000000001" customHeight="1" x14ac:dyDescent="0.25">
      <c r="J270" s="61"/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0:17" ht="17.100000000000001" customHeight="1" x14ac:dyDescent="0.25">
      <c r="J271" s="61"/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0:17" ht="17.100000000000001" customHeight="1" x14ac:dyDescent="0.25">
      <c r="J272" s="61"/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0:17" ht="17.100000000000001" customHeight="1" x14ac:dyDescent="0.25">
      <c r="J273" s="61"/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0:17" ht="17.100000000000001" customHeight="1" x14ac:dyDescent="0.25">
      <c r="J274" s="61"/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0:17" ht="17.100000000000001" customHeight="1" x14ac:dyDescent="0.25">
      <c r="J275" s="61"/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0:17" ht="17.100000000000001" customHeight="1" x14ac:dyDescent="0.25">
      <c r="J276" s="61"/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0:17" ht="17.100000000000001" customHeight="1" x14ac:dyDescent="0.25">
      <c r="J277" s="61"/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0:17" ht="17.100000000000001" customHeight="1" x14ac:dyDescent="0.25">
      <c r="J278" s="61"/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0:17" ht="17.100000000000001" customHeight="1" x14ac:dyDescent="0.25">
      <c r="J279" s="61"/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0:17" ht="17.100000000000001" customHeight="1" x14ac:dyDescent="0.25">
      <c r="J280" s="61"/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0:17" ht="17.100000000000001" customHeight="1" x14ac:dyDescent="0.25">
      <c r="J281" s="61"/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0:17" ht="17.100000000000001" customHeight="1" x14ac:dyDescent="0.25">
      <c r="J282" s="61"/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0:17" ht="17.100000000000001" customHeight="1" x14ac:dyDescent="0.25">
      <c r="J283" s="61"/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0:17" ht="17.100000000000001" customHeight="1" x14ac:dyDescent="0.25">
      <c r="J284" s="61"/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0:17" ht="17.100000000000001" customHeight="1" x14ac:dyDescent="0.25">
      <c r="J285" s="61"/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0:17" ht="17.100000000000001" customHeight="1" x14ac:dyDescent="0.25">
      <c r="J286" s="61"/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0:17" ht="17.100000000000001" customHeight="1" x14ac:dyDescent="0.25">
      <c r="J287" s="61"/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0:17" ht="17.100000000000001" customHeight="1" x14ac:dyDescent="0.25">
      <c r="J288" s="61"/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0:17" ht="17.100000000000001" customHeight="1" x14ac:dyDescent="0.25">
      <c r="J289" s="61"/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0:17" ht="17.100000000000001" customHeight="1" x14ac:dyDescent="0.25">
      <c r="J290" s="61"/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0:17" ht="17.100000000000001" customHeight="1" x14ac:dyDescent="0.25">
      <c r="J291" s="61"/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0:17" ht="17.100000000000001" customHeight="1" x14ac:dyDescent="0.25">
      <c r="J292" s="61"/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0:17" ht="17.100000000000001" customHeight="1" x14ac:dyDescent="0.25">
      <c r="J293" s="61"/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0:17" ht="17.100000000000001" customHeight="1" x14ac:dyDescent="0.25">
      <c r="J294" s="61"/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0:17" ht="17.100000000000001" customHeight="1" x14ac:dyDescent="0.25">
      <c r="J295" s="61"/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0:17" ht="17.100000000000001" customHeight="1" x14ac:dyDescent="0.25">
      <c r="J296" s="61"/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0:17" ht="17.100000000000001" customHeight="1" x14ac:dyDescent="0.25">
      <c r="J297" s="61"/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0:17" ht="17.100000000000001" customHeight="1" x14ac:dyDescent="0.25">
      <c r="J298" s="61"/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0:17" ht="17.100000000000001" customHeight="1" x14ac:dyDescent="0.25">
      <c r="J299" s="61"/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0:17" ht="17.100000000000001" customHeight="1" x14ac:dyDescent="0.25">
      <c r="J300" s="61"/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0:17" ht="17.100000000000001" customHeight="1" x14ac:dyDescent="0.25">
      <c r="J301" s="61"/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0:17" ht="17.100000000000001" customHeight="1" x14ac:dyDescent="0.25">
      <c r="J302" s="61"/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0:17" ht="17.100000000000001" customHeight="1" x14ac:dyDescent="0.25">
      <c r="J303" s="61"/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0:17" ht="17.100000000000001" customHeight="1" x14ac:dyDescent="0.25">
      <c r="J304" s="61"/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0:17" ht="17.100000000000001" customHeight="1" x14ac:dyDescent="0.25">
      <c r="J305" s="61"/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0:17" ht="17.100000000000001" customHeight="1" x14ac:dyDescent="0.25">
      <c r="J306" s="61"/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0:17" ht="17.100000000000001" customHeight="1" x14ac:dyDescent="0.25">
      <c r="J307" s="61"/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0:17" ht="17.100000000000001" customHeight="1" x14ac:dyDescent="0.25">
      <c r="J308" s="61"/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0:17" ht="17.100000000000001" customHeight="1" x14ac:dyDescent="0.25">
      <c r="J309" s="61"/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0:17" ht="17.100000000000001" customHeight="1" x14ac:dyDescent="0.25">
      <c r="J310" s="61"/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0:17" ht="17.100000000000001" customHeight="1" x14ac:dyDescent="0.25">
      <c r="J311" s="61"/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0:17" ht="17.100000000000001" customHeight="1" x14ac:dyDescent="0.25">
      <c r="J312" s="61"/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0:17" ht="17.100000000000001" customHeight="1" x14ac:dyDescent="0.25">
      <c r="J313" s="61"/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0:17" ht="17.100000000000001" customHeight="1" x14ac:dyDescent="0.25">
      <c r="J314" s="61"/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0:17" ht="17.100000000000001" customHeight="1" x14ac:dyDescent="0.25">
      <c r="J315" s="61"/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0:17" ht="17.100000000000001" customHeight="1" x14ac:dyDescent="0.25">
      <c r="J316" s="61"/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0:17" ht="17.100000000000001" customHeight="1" x14ac:dyDescent="0.25">
      <c r="J317" s="61"/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0:17" ht="17.100000000000001" customHeight="1" x14ac:dyDescent="0.25">
      <c r="J318" s="61"/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0:17" ht="17.100000000000001" customHeight="1" x14ac:dyDescent="0.25">
      <c r="J319" s="61"/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0:17" ht="17.100000000000001" customHeight="1" x14ac:dyDescent="0.25">
      <c r="J320" s="61"/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0:17" ht="17.100000000000001" customHeight="1" x14ac:dyDescent="0.25">
      <c r="J321" s="61"/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0:17" ht="17.100000000000001" customHeight="1" x14ac:dyDescent="0.25">
      <c r="J322" s="61"/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0:17" ht="17.100000000000001" customHeight="1" x14ac:dyDescent="0.25">
      <c r="J323" s="61"/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0:17" ht="17.100000000000001" customHeight="1" x14ac:dyDescent="0.25">
      <c r="J324" s="61"/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0:17" ht="17.100000000000001" customHeight="1" x14ac:dyDescent="0.25">
      <c r="J325" s="61"/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0:17" ht="17.100000000000001" customHeight="1" x14ac:dyDescent="0.25">
      <c r="J326" s="61"/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0:17" ht="17.100000000000001" customHeight="1" x14ac:dyDescent="0.25">
      <c r="J327" s="61"/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0:17" ht="17.100000000000001" customHeight="1" x14ac:dyDescent="0.25">
      <c r="J328" s="61"/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0:17" ht="17.100000000000001" customHeight="1" x14ac:dyDescent="0.25">
      <c r="J329" s="61"/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0:17" ht="17.100000000000001" customHeight="1" x14ac:dyDescent="0.25">
      <c r="J330" s="61"/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0:17" ht="17.100000000000001" customHeight="1" x14ac:dyDescent="0.25">
      <c r="J331" s="61"/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0:17" ht="17.100000000000001" customHeight="1" x14ac:dyDescent="0.25">
      <c r="J332" s="61"/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0:17" ht="17.100000000000001" customHeight="1" x14ac:dyDescent="0.25">
      <c r="J333" s="61"/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0:17" ht="17.100000000000001" customHeight="1" x14ac:dyDescent="0.25">
      <c r="J334" s="61"/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0:17" ht="17.100000000000001" customHeight="1" x14ac:dyDescent="0.25">
      <c r="J335" s="61"/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0:17" ht="17.100000000000001" customHeight="1" x14ac:dyDescent="0.25">
      <c r="J336" s="61"/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0:17" ht="17.100000000000001" customHeight="1" x14ac:dyDescent="0.25">
      <c r="J337" s="61"/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0:17" ht="17.100000000000001" customHeight="1" x14ac:dyDescent="0.25">
      <c r="J338" s="61"/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0:17" ht="17.100000000000001" customHeight="1" x14ac:dyDescent="0.25">
      <c r="J339" s="61"/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0:17" ht="17.100000000000001" customHeight="1" x14ac:dyDescent="0.25">
      <c r="J340" s="61"/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0:17" ht="17.100000000000001" customHeight="1" x14ac:dyDescent="0.25">
      <c r="J341" s="61"/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0:17" ht="17.100000000000001" customHeight="1" x14ac:dyDescent="0.25">
      <c r="J342" s="61"/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0:17" ht="17.100000000000001" customHeight="1" x14ac:dyDescent="0.25">
      <c r="J343" s="61"/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0:17" ht="17.100000000000001" customHeight="1" x14ac:dyDescent="0.25">
      <c r="J344" s="61"/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0:17" ht="17.100000000000001" customHeight="1" x14ac:dyDescent="0.25">
      <c r="J345" s="61"/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0:17" ht="17.100000000000001" customHeight="1" x14ac:dyDescent="0.25">
      <c r="J346" s="61"/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0:17" ht="17.100000000000001" customHeight="1" x14ac:dyDescent="0.25">
      <c r="J347" s="61"/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0:17" ht="17.100000000000001" customHeight="1" x14ac:dyDescent="0.25">
      <c r="J348" s="61"/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0:17" ht="17.100000000000001" customHeight="1" x14ac:dyDescent="0.25">
      <c r="J349" s="61"/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0:17" ht="17.100000000000001" customHeight="1" x14ac:dyDescent="0.25">
      <c r="J350" s="61"/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0:17" ht="17.100000000000001" customHeight="1" x14ac:dyDescent="0.25">
      <c r="J351" s="61"/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0:17" ht="17.100000000000001" customHeight="1" x14ac:dyDescent="0.25">
      <c r="J352" s="61"/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0:17" ht="17.100000000000001" customHeight="1" x14ac:dyDescent="0.25">
      <c r="J353" s="61"/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0:17" ht="17.100000000000001" customHeight="1" x14ac:dyDescent="0.25">
      <c r="J354" s="61"/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0:17" ht="17.100000000000001" customHeight="1" x14ac:dyDescent="0.25">
      <c r="J355" s="61"/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0:17" ht="17.100000000000001" customHeight="1" x14ac:dyDescent="0.25">
      <c r="J356" s="61"/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0:17" ht="17.100000000000001" customHeight="1" x14ac:dyDescent="0.25">
      <c r="J357" s="61"/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0:17" ht="17.100000000000001" customHeight="1" x14ac:dyDescent="0.25">
      <c r="J358" s="61"/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0:17" ht="17.100000000000001" customHeight="1" x14ac:dyDescent="0.25">
      <c r="J359" s="61"/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0:17" ht="17.100000000000001" customHeight="1" x14ac:dyDescent="0.25">
      <c r="J360" s="61"/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0:17" ht="17.100000000000001" customHeight="1" x14ac:dyDescent="0.25">
      <c r="J361" s="61"/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0:17" ht="17.100000000000001" customHeight="1" x14ac:dyDescent="0.25">
      <c r="J362" s="61"/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0:17" ht="17.100000000000001" customHeight="1" x14ac:dyDescent="0.25">
      <c r="J363" s="61"/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0:17" ht="17.100000000000001" customHeight="1" x14ac:dyDescent="0.25">
      <c r="J364" s="61"/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0:17" ht="17.100000000000001" customHeight="1" x14ac:dyDescent="0.25">
      <c r="J365" s="61"/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0:17" ht="17.100000000000001" customHeight="1" x14ac:dyDescent="0.25">
      <c r="J366" s="61"/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0:17" ht="17.100000000000001" customHeight="1" x14ac:dyDescent="0.25">
      <c r="J367" s="61"/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0:17" ht="17.100000000000001" customHeight="1" x14ac:dyDescent="0.25">
      <c r="J368" s="61"/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0:17" ht="17.100000000000001" customHeight="1" x14ac:dyDescent="0.25">
      <c r="J369" s="61"/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0:17" ht="17.100000000000001" customHeight="1" x14ac:dyDescent="0.25">
      <c r="J370" s="61"/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0:17" ht="17.100000000000001" customHeight="1" x14ac:dyDescent="0.25">
      <c r="J371" s="61"/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0:17" ht="17.100000000000001" customHeight="1" x14ac:dyDescent="0.25">
      <c r="J372" s="61"/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0:17" ht="17.100000000000001" customHeight="1" x14ac:dyDescent="0.25">
      <c r="J373" s="61"/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0:17" ht="17.100000000000001" customHeight="1" x14ac:dyDescent="0.25">
      <c r="J374" s="61"/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0:17" ht="17.100000000000001" customHeight="1" x14ac:dyDescent="0.25">
      <c r="J375" s="61"/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0:17" ht="17.100000000000001" customHeight="1" x14ac:dyDescent="0.25">
      <c r="J376" s="61"/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0:17" ht="17.100000000000001" customHeight="1" x14ac:dyDescent="0.25">
      <c r="J377" s="61"/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0:17" ht="17.100000000000001" customHeight="1" x14ac:dyDescent="0.25">
      <c r="J378" s="61"/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0:17" ht="17.100000000000001" customHeight="1" x14ac:dyDescent="0.25">
      <c r="J379" s="61"/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0:17" ht="17.100000000000001" customHeight="1" x14ac:dyDescent="0.25">
      <c r="J380" s="61"/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0:17" ht="17.100000000000001" customHeight="1" x14ac:dyDescent="0.25">
      <c r="J381" s="61"/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0:17" ht="17.100000000000001" customHeight="1" x14ac:dyDescent="0.25">
      <c r="J382" s="61"/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0:17" ht="17.100000000000001" customHeight="1" x14ac:dyDescent="0.25">
      <c r="J383" s="61"/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0:17" ht="17.100000000000001" customHeight="1" x14ac:dyDescent="0.25">
      <c r="J384" s="61"/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0:17" ht="17.100000000000001" customHeight="1" x14ac:dyDescent="0.25">
      <c r="J385" s="61"/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0:17" ht="17.100000000000001" customHeight="1" x14ac:dyDescent="0.25">
      <c r="J386" s="61"/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0:17" ht="17.100000000000001" customHeight="1" x14ac:dyDescent="0.25">
      <c r="J387" s="61"/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0:17" ht="17.100000000000001" customHeight="1" x14ac:dyDescent="0.25">
      <c r="J388" s="61"/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0:17" ht="17.100000000000001" customHeight="1" x14ac:dyDescent="0.25">
      <c r="J389" s="61"/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0:17" ht="17.100000000000001" customHeight="1" x14ac:dyDescent="0.25">
      <c r="J390" s="61"/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0:17" ht="17.100000000000001" customHeight="1" x14ac:dyDescent="0.25">
      <c r="J391" s="61"/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0:17" ht="17.100000000000001" customHeight="1" x14ac:dyDescent="0.25">
      <c r="J392" s="61"/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0:17" ht="17.100000000000001" customHeight="1" x14ac:dyDescent="0.25">
      <c r="J393" s="61"/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0:17" ht="17.100000000000001" customHeight="1" x14ac:dyDescent="0.25">
      <c r="J394" s="61"/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0:17" ht="17.100000000000001" customHeight="1" x14ac:dyDescent="0.25">
      <c r="J395" s="61"/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0:17" ht="17.100000000000001" customHeight="1" x14ac:dyDescent="0.25">
      <c r="J396" s="61"/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0:17" ht="17.100000000000001" customHeight="1" x14ac:dyDescent="0.25">
      <c r="J397" s="61"/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0:17" ht="17.100000000000001" customHeight="1" x14ac:dyDescent="0.25">
      <c r="J398" s="61"/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0:17" ht="17.100000000000001" customHeight="1" x14ac:dyDescent="0.25">
      <c r="J399" s="61"/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0:17" ht="17.100000000000001" customHeight="1" x14ac:dyDescent="0.25">
      <c r="J400" s="61"/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0:17" ht="17.100000000000001" customHeight="1" x14ac:dyDescent="0.25">
      <c r="J401" s="61"/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0:17" ht="17.100000000000001" customHeight="1" x14ac:dyDescent="0.25">
      <c r="J402" s="61"/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0:17" ht="17.100000000000001" customHeight="1" x14ac:dyDescent="0.25">
      <c r="J403" s="61"/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0:17" ht="17.100000000000001" customHeight="1" x14ac:dyDescent="0.25">
      <c r="J404" s="61"/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0:17" ht="17.100000000000001" customHeight="1" x14ac:dyDescent="0.25">
      <c r="J405" s="61"/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0:17" ht="17.100000000000001" customHeight="1" x14ac:dyDescent="0.25">
      <c r="J406" s="61"/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0:17" ht="17.100000000000001" customHeight="1" x14ac:dyDescent="0.25">
      <c r="J407" s="61"/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0:17" ht="17.100000000000001" customHeight="1" x14ac:dyDescent="0.25">
      <c r="J408" s="61"/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0:17" ht="17.100000000000001" customHeight="1" x14ac:dyDescent="0.25">
      <c r="J409" s="61"/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0:17" ht="17.100000000000001" customHeight="1" x14ac:dyDescent="0.25">
      <c r="J410" s="61"/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0:17" ht="17.100000000000001" customHeight="1" x14ac:dyDescent="0.25">
      <c r="J411" s="61"/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0:17" ht="17.100000000000001" customHeight="1" x14ac:dyDescent="0.25">
      <c r="J412" s="61"/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0:17" ht="17.100000000000001" customHeight="1" x14ac:dyDescent="0.25">
      <c r="J413" s="61"/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0:17" ht="17.100000000000001" customHeight="1" x14ac:dyDescent="0.25">
      <c r="J414" s="61"/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0:17" ht="17.100000000000001" customHeight="1" x14ac:dyDescent="0.25">
      <c r="J415" s="61"/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0:17" ht="17.100000000000001" customHeight="1" x14ac:dyDescent="0.25">
      <c r="J416" s="61"/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0:17" ht="17.100000000000001" customHeight="1" x14ac:dyDescent="0.25">
      <c r="J417" s="61"/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0:17" ht="17.100000000000001" customHeight="1" x14ac:dyDescent="0.25">
      <c r="J418" s="61"/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0:17" ht="17.100000000000001" customHeight="1" x14ac:dyDescent="0.25">
      <c r="J419" s="61"/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0:17" ht="17.100000000000001" customHeight="1" x14ac:dyDescent="0.25">
      <c r="J420" s="61"/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0:17" ht="17.100000000000001" customHeight="1" x14ac:dyDescent="0.25">
      <c r="J421" s="61"/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0:17" ht="17.100000000000001" customHeight="1" x14ac:dyDescent="0.25">
      <c r="J422" s="61"/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0:17" ht="17.100000000000001" customHeight="1" x14ac:dyDescent="0.25">
      <c r="J423" s="61"/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0:17" ht="17.100000000000001" customHeight="1" x14ac:dyDescent="0.25">
      <c r="J424" s="61"/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0:17" ht="17.100000000000001" customHeight="1" x14ac:dyDescent="0.25">
      <c r="J425" s="61"/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0:17" ht="17.100000000000001" customHeight="1" x14ac:dyDescent="0.25">
      <c r="J426" s="61"/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0:17" ht="17.100000000000001" customHeight="1" x14ac:dyDescent="0.25">
      <c r="J427" s="61"/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0:17" ht="17.100000000000001" customHeight="1" x14ac:dyDescent="0.25">
      <c r="J428" s="61"/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0:17" ht="17.100000000000001" customHeight="1" x14ac:dyDescent="0.25">
      <c r="J429" s="61"/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0:17" ht="17.100000000000001" customHeight="1" x14ac:dyDescent="0.25">
      <c r="J430" s="61"/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0:17" ht="17.100000000000001" customHeight="1" x14ac:dyDescent="0.25">
      <c r="J431" s="61"/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0:17" ht="17.100000000000001" customHeight="1" x14ac:dyDescent="0.25">
      <c r="J432" s="61"/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0:17" ht="17.100000000000001" customHeight="1" x14ac:dyDescent="0.25">
      <c r="J433" s="61"/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0:17" ht="17.100000000000001" customHeight="1" x14ac:dyDescent="0.25">
      <c r="J434" s="61"/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0:17" ht="17.100000000000001" customHeight="1" x14ac:dyDescent="0.25">
      <c r="J435" s="61"/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0:17" ht="17.100000000000001" customHeight="1" x14ac:dyDescent="0.25">
      <c r="J436" s="61"/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0:17" ht="17.100000000000001" customHeight="1" x14ac:dyDescent="0.25">
      <c r="J437" s="61"/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0:17" ht="17.100000000000001" customHeight="1" x14ac:dyDescent="0.25">
      <c r="J438" s="61"/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0:17" ht="17.100000000000001" customHeight="1" x14ac:dyDescent="0.25">
      <c r="J439" s="61"/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0:17" ht="17.100000000000001" customHeight="1" x14ac:dyDescent="0.25">
      <c r="J440" s="61"/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0:17" ht="17.100000000000001" customHeight="1" x14ac:dyDescent="0.25">
      <c r="J441" s="61"/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0:17" ht="17.100000000000001" customHeight="1" x14ac:dyDescent="0.25">
      <c r="J442" s="61"/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0:17" ht="17.100000000000001" customHeight="1" x14ac:dyDescent="0.25">
      <c r="J443" s="61"/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0:17" ht="17.100000000000001" customHeight="1" x14ac:dyDescent="0.25">
      <c r="J444" s="61"/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0:17" ht="17.100000000000001" customHeight="1" x14ac:dyDescent="0.25">
      <c r="J445" s="61"/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0:17" ht="17.100000000000001" customHeight="1" x14ac:dyDescent="0.25">
      <c r="J446" s="61"/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0:17" ht="17.100000000000001" customHeight="1" x14ac:dyDescent="0.25">
      <c r="J447" s="61"/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0:17" ht="17.100000000000001" customHeight="1" x14ac:dyDescent="0.25">
      <c r="J448" s="61"/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0:17" ht="17.100000000000001" customHeight="1" x14ac:dyDescent="0.25">
      <c r="J449" s="61"/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0:17" ht="17.100000000000001" customHeight="1" x14ac:dyDescent="0.25">
      <c r="J450" s="61"/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0:17" ht="17.100000000000001" customHeight="1" x14ac:dyDescent="0.25">
      <c r="J451" s="61"/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0:17" ht="17.100000000000001" customHeight="1" x14ac:dyDescent="0.25">
      <c r="J452" s="61"/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0:17" ht="17.100000000000001" customHeight="1" x14ac:dyDescent="0.25">
      <c r="J453" s="61"/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0:17" ht="17.100000000000001" customHeight="1" x14ac:dyDescent="0.25">
      <c r="J454" s="61"/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0:17" ht="17.100000000000001" customHeight="1" x14ac:dyDescent="0.25">
      <c r="J455" s="61"/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0:17" ht="17.100000000000001" customHeight="1" x14ac:dyDescent="0.25">
      <c r="J456" s="61"/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0:17" ht="17.100000000000001" customHeight="1" x14ac:dyDescent="0.25">
      <c r="J457" s="61"/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0:17" ht="17.100000000000001" customHeight="1" x14ac:dyDescent="0.25">
      <c r="J458" s="61"/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0:17" ht="17.100000000000001" customHeight="1" x14ac:dyDescent="0.25">
      <c r="J459" s="61"/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0:17" ht="17.100000000000001" customHeight="1" x14ac:dyDescent="0.25">
      <c r="J460" s="61"/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0:17" ht="17.100000000000001" customHeight="1" x14ac:dyDescent="0.25">
      <c r="J461" s="61"/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0:17" ht="17.100000000000001" customHeight="1" x14ac:dyDescent="0.25">
      <c r="J462" s="61"/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0:17" ht="17.100000000000001" customHeight="1" x14ac:dyDescent="0.25">
      <c r="J463" s="61"/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0:17" ht="17.100000000000001" customHeight="1" x14ac:dyDescent="0.25">
      <c r="J464" s="61"/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0:17" ht="17.100000000000001" customHeight="1" x14ac:dyDescent="0.25">
      <c r="J465" s="61"/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0:17" ht="17.100000000000001" customHeight="1" x14ac:dyDescent="0.25">
      <c r="J466" s="61"/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0:17" ht="17.100000000000001" customHeight="1" x14ac:dyDescent="0.25">
      <c r="J467" s="61"/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0:17" ht="17.100000000000001" customHeight="1" x14ac:dyDescent="0.25">
      <c r="J468" s="61"/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0:17" ht="17.100000000000001" customHeight="1" x14ac:dyDescent="0.25">
      <c r="J469" s="61"/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0:17" ht="17.100000000000001" customHeight="1" x14ac:dyDescent="0.25">
      <c r="J470" s="61"/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0:17" ht="17.100000000000001" customHeight="1" x14ac:dyDescent="0.25">
      <c r="J471" s="61"/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0:17" ht="17.100000000000001" customHeight="1" x14ac:dyDescent="0.25">
      <c r="J472" s="61"/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0:17" ht="17.100000000000001" customHeight="1" x14ac:dyDescent="0.25">
      <c r="J473" s="61"/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0:17" ht="17.100000000000001" customHeight="1" x14ac:dyDescent="0.25">
      <c r="J474" s="61"/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0:17" ht="17.100000000000001" customHeight="1" x14ac:dyDescent="0.25">
      <c r="J475" s="61"/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0:17" ht="17.100000000000001" customHeight="1" x14ac:dyDescent="0.25">
      <c r="J476" s="61"/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0:17" ht="17.100000000000001" customHeight="1" x14ac:dyDescent="0.25">
      <c r="J477" s="61"/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0:17" ht="17.100000000000001" customHeight="1" x14ac:dyDescent="0.25">
      <c r="J478" s="61"/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0:17" ht="17.100000000000001" customHeight="1" x14ac:dyDescent="0.25">
      <c r="J479" s="61"/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0:17" ht="17.100000000000001" customHeight="1" x14ac:dyDescent="0.25">
      <c r="J480" s="61"/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0:17" ht="17.100000000000001" customHeight="1" x14ac:dyDescent="0.25">
      <c r="J481" s="61"/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0:17" ht="17.100000000000001" customHeight="1" x14ac:dyDescent="0.25">
      <c r="J482" s="61"/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0:17" ht="17.100000000000001" customHeight="1" x14ac:dyDescent="0.25">
      <c r="J483" s="61"/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0:17" ht="17.100000000000001" customHeight="1" x14ac:dyDescent="0.25">
      <c r="J484" s="61"/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0:17" ht="17.100000000000001" customHeight="1" x14ac:dyDescent="0.25">
      <c r="J485" s="61"/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0:17" ht="17.100000000000001" customHeight="1" x14ac:dyDescent="0.25">
      <c r="J486" s="61"/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0:17" ht="17.100000000000001" customHeight="1" x14ac:dyDescent="0.25">
      <c r="J487" s="61"/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0:17" ht="17.100000000000001" customHeight="1" x14ac:dyDescent="0.25">
      <c r="J488" s="61"/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0:17" ht="17.100000000000001" customHeight="1" x14ac:dyDescent="0.25">
      <c r="J489" s="61"/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0:17" ht="17.100000000000001" customHeight="1" x14ac:dyDescent="0.25">
      <c r="J490" s="61"/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0:17" ht="17.100000000000001" customHeight="1" x14ac:dyDescent="0.25">
      <c r="J491" s="61"/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0:17" ht="17.100000000000001" customHeight="1" x14ac:dyDescent="0.25">
      <c r="J492" s="61"/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0:17" ht="17.100000000000001" customHeight="1" x14ac:dyDescent="0.25">
      <c r="J493" s="61"/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0:17" ht="17.100000000000001" customHeight="1" x14ac:dyDescent="0.25">
      <c r="J494" s="61"/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0:17" ht="17.100000000000001" customHeight="1" x14ac:dyDescent="0.25">
      <c r="J495" s="61"/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0:17" ht="17.100000000000001" customHeight="1" x14ac:dyDescent="0.25">
      <c r="J496" s="61"/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0:17" ht="17.100000000000001" customHeight="1" x14ac:dyDescent="0.25">
      <c r="J497" s="61"/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0:17" ht="17.100000000000001" customHeight="1" x14ac:dyDescent="0.25">
      <c r="J498" s="61"/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0:17" ht="17.100000000000001" customHeight="1" x14ac:dyDescent="0.25">
      <c r="J499" s="61"/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0:17" ht="17.100000000000001" customHeight="1" x14ac:dyDescent="0.25">
      <c r="J500" s="61"/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0:17" ht="17.100000000000001" customHeight="1" x14ac:dyDescent="0.25">
      <c r="J501" s="61"/>
      <c r="Q501" s="93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0:17" ht="17.100000000000001" customHeight="1" x14ac:dyDescent="0.25"/>
    <row r="503" spans="10:17" ht="17.100000000000001" customHeight="1" x14ac:dyDescent="0.25"/>
  </sheetData>
  <sheetProtection algorithmName="SHA-512" hashValue="G+822dns8aZ88N7wEiZ3YwxxEa+dnhsTs3Qd5AkF30qOCv28wipQJbQLxu8eUyupHhH0eXBw2rXoQnuL6eMU6Q==" saltValue="MNp2lvDit2VBgQaA8WvCxg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ErrorMessage="1" xr:uid="{E29B079B-9656-4ABF-9C17-87E1D0466917}">
          <x14:formula1>
            <xm:f>'Information Sheet'!$A$17:$A$20</xm:f>
          </x14:formula1>
          <xm:sqref>D2:D501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F2:F501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I2:I501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L2:L501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M2:M501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N2:N501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P2:P501</xm:sqref>
        </x14:dataValidation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E2:E501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J29:J501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G2:G501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sheetPr codeName="Sheet3"/>
  <dimension ref="A1:O44"/>
  <sheetViews>
    <sheetView showGridLines="0" zoomScaleNormal="100" workbookViewId="0">
      <selection activeCell="G29" sqref="G29:I29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3" t="s">
        <v>58</v>
      </c>
      <c r="B1" s="103"/>
      <c r="C1" s="103"/>
      <c r="D1" s="103"/>
      <c r="E1" s="103"/>
      <c r="F1" s="103"/>
      <c r="G1" s="103"/>
      <c r="H1" s="103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4" t="s">
        <v>60</v>
      </c>
      <c r="B3" s="112"/>
      <c r="C3" s="113"/>
      <c r="D3" s="113"/>
      <c r="E3" s="113"/>
      <c r="F3" s="113"/>
      <c r="G3" s="113"/>
      <c r="H3" s="113"/>
      <c r="I3" s="114"/>
    </row>
    <row r="4" spans="1:9" ht="15" customHeight="1" x14ac:dyDescent="0.2">
      <c r="A4" s="75" t="s">
        <v>61</v>
      </c>
      <c r="B4" s="115"/>
      <c r="C4" s="116"/>
      <c r="D4" s="116"/>
      <c r="E4" s="116"/>
      <c r="F4" s="116"/>
      <c r="G4" s="116"/>
      <c r="H4" s="116"/>
      <c r="I4" s="117"/>
    </row>
    <row r="5" spans="1:9" ht="9" customHeight="1" x14ac:dyDescent="0.2"/>
    <row r="6" spans="1:9" ht="15" customHeight="1" x14ac:dyDescent="0.25">
      <c r="A6" s="33" t="s">
        <v>108</v>
      </c>
    </row>
    <row r="7" spans="1:9" ht="15" customHeight="1" x14ac:dyDescent="0.2">
      <c r="A7" s="104" t="s">
        <v>62</v>
      </c>
      <c r="B7" s="105"/>
      <c r="C7" s="118"/>
      <c r="D7" s="119"/>
      <c r="E7" s="119"/>
      <c r="F7" s="119"/>
      <c r="G7" s="119"/>
      <c r="H7" s="119"/>
      <c r="I7" s="120"/>
    </row>
    <row r="8" spans="1:9" ht="15" customHeight="1" x14ac:dyDescent="0.2">
      <c r="A8" s="106" t="s">
        <v>63</v>
      </c>
      <c r="B8" s="107"/>
      <c r="C8" s="121"/>
      <c r="D8" s="122"/>
      <c r="E8" s="122"/>
      <c r="F8" s="122"/>
      <c r="G8" s="122"/>
      <c r="H8" s="122"/>
      <c r="I8" s="123"/>
    </row>
    <row r="9" spans="1:9" ht="15" customHeight="1" x14ac:dyDescent="0.2">
      <c r="A9" s="108" t="s">
        <v>64</v>
      </c>
      <c r="B9" s="109"/>
      <c r="C9" s="124"/>
      <c r="D9" s="125"/>
      <c r="E9" s="125"/>
      <c r="F9" s="125"/>
      <c r="G9" s="125"/>
      <c r="H9" s="125"/>
      <c r="I9" s="126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10" t="s">
        <v>66</v>
      </c>
      <c r="B12" s="110"/>
      <c r="C12" s="110"/>
      <c r="D12" s="110"/>
      <c r="E12" s="110"/>
      <c r="F12" s="110"/>
      <c r="G12" s="111">
        <f>G13+G17</f>
        <v>0</v>
      </c>
      <c r="H12" s="111"/>
      <c r="I12" s="111"/>
    </row>
    <row r="13" spans="1:9" s="47" customFormat="1" ht="15" customHeight="1" thickTop="1" x14ac:dyDescent="0.2">
      <c r="A13" s="127" t="s">
        <v>67</v>
      </c>
      <c r="B13" s="127"/>
      <c r="C13" s="127"/>
      <c r="D13" s="127"/>
      <c r="E13" s="127"/>
      <c r="F13" s="127"/>
      <c r="G13" s="128">
        <f>SUM(G14:I16)</f>
        <v>0</v>
      </c>
      <c r="H13" s="128"/>
      <c r="I13" s="128"/>
    </row>
    <row r="14" spans="1:9" s="47" customFormat="1" ht="15" customHeight="1" x14ac:dyDescent="0.2">
      <c r="A14" s="129" t="s">
        <v>68</v>
      </c>
      <c r="B14" s="129"/>
      <c r="C14" s="129"/>
      <c r="D14" s="129"/>
      <c r="E14" s="129"/>
      <c r="F14" s="129"/>
      <c r="G14" s="130">
        <f>COUNTIF('Service Line Inventory Template'!$Q$2:$Q$501,"Lead")</f>
        <v>0</v>
      </c>
      <c r="H14" s="130"/>
      <c r="I14" s="130"/>
    </row>
    <row r="15" spans="1:9" s="47" customFormat="1" ht="15" customHeight="1" x14ac:dyDescent="0.2">
      <c r="A15" s="129" t="s">
        <v>69</v>
      </c>
      <c r="B15" s="129"/>
      <c r="C15" s="129"/>
      <c r="D15" s="129"/>
      <c r="E15" s="129"/>
      <c r="F15" s="129"/>
      <c r="G15" s="130">
        <f>COUNTIF('Service Line Inventory Template'!$Q$2:$Q$501,"GSLRR")</f>
        <v>0</v>
      </c>
      <c r="H15" s="130"/>
      <c r="I15" s="130"/>
    </row>
    <row r="16" spans="1:9" s="47" customFormat="1" ht="15" customHeight="1" x14ac:dyDescent="0.2">
      <c r="A16" s="131" t="s">
        <v>70</v>
      </c>
      <c r="B16" s="131"/>
      <c r="C16" s="131"/>
      <c r="D16" s="131"/>
      <c r="E16" s="131"/>
      <c r="F16" s="131"/>
      <c r="G16" s="130">
        <f>COUNTIF('Service Line Inventory Template'!$Q$2:$Q$501,"Non-Lead")</f>
        <v>0</v>
      </c>
      <c r="H16" s="130"/>
      <c r="I16" s="130"/>
    </row>
    <row r="17" spans="1:15" s="47" customFormat="1" ht="14.25" x14ac:dyDescent="0.2">
      <c r="A17" s="132" t="s">
        <v>71</v>
      </c>
      <c r="B17" s="132"/>
      <c r="C17" s="132"/>
      <c r="D17" s="132"/>
      <c r="E17" s="132"/>
      <c r="F17" s="132"/>
      <c r="G17" s="133">
        <f>COUNTIF('Service Line Inventory Template'!$Q$2:$Q$501,"Unknown")</f>
        <v>0</v>
      </c>
      <c r="H17" s="133"/>
      <c r="I17" s="133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4" t="s">
        <v>72</v>
      </c>
      <c r="B19" s="134"/>
      <c r="C19" s="88" t="s">
        <v>44</v>
      </c>
      <c r="D19" s="135" t="s">
        <v>73</v>
      </c>
      <c r="E19" s="136"/>
      <c r="F19" s="135" t="s">
        <v>46</v>
      </c>
      <c r="G19" s="136"/>
      <c r="H19" s="135" t="s">
        <v>21</v>
      </c>
      <c r="I19" s="136"/>
      <c r="L19" s="21"/>
      <c r="M19" s="21"/>
      <c r="N19" s="21"/>
      <c r="O19" s="21"/>
    </row>
    <row r="20" spans="1:15" s="47" customFormat="1" ht="15" customHeight="1" thickTop="1" x14ac:dyDescent="0.25">
      <c r="A20" s="137" t="s">
        <v>74</v>
      </c>
      <c r="B20" s="138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9">
        <f>COUNTIF(Table1[Current Public Side SL Material ⓘ],"C*")+COUNTIF(Table1[Current Public Side SL Material ⓘ],"P*")+COUNTIF(Table1[Current Public Side SL Material ⓘ],"K*")</f>
        <v>0</v>
      </c>
      <c r="G20" s="140"/>
      <c r="H20" s="139">
        <f>COUNTIF(Table1[Current Public Side SL Material ⓘ],"U*")</f>
        <v>0</v>
      </c>
      <c r="I20" s="141"/>
      <c r="J20" s="50"/>
      <c r="L20" s="21"/>
      <c r="M20" s="21"/>
      <c r="N20" s="21"/>
      <c r="O20" s="21"/>
    </row>
    <row r="21" spans="1:15" s="47" customFormat="1" ht="15" customHeight="1" x14ac:dyDescent="0.25">
      <c r="A21" s="137" t="s">
        <v>76</v>
      </c>
      <c r="B21" s="138"/>
      <c r="C21" s="53">
        <f>COUNTIF(Table1[Customer SL Material ⓘ],"Lead*")</f>
        <v>0</v>
      </c>
      <c r="D21" s="55">
        <f>COUNTIF(Table1[Customer SL Material ⓘ],"Galvanized*")</f>
        <v>0</v>
      </c>
      <c r="E21" s="51" t="s">
        <v>75</v>
      </c>
      <c r="F21" s="142">
        <f>COUNTIF(Table1[Customer SL Material ⓘ],"C*")+COUNTIF(Table1[Customer SL Material ⓘ],"P*")+COUNTIF(Table1[Customer SL Material ⓘ],"K*")</f>
        <v>0</v>
      </c>
      <c r="G21" s="143"/>
      <c r="H21" s="142">
        <f>COUNTIF(Table1[Customer SL Material ⓘ],"U*")</f>
        <v>0</v>
      </c>
      <c r="I21" s="144"/>
      <c r="J21" s="50"/>
      <c r="L21" s="21"/>
      <c r="M21" s="21"/>
      <c r="N21" s="21"/>
      <c r="O21" s="21"/>
    </row>
    <row r="22" spans="1:15" s="47" customFormat="1" ht="34.5" customHeight="1" x14ac:dyDescent="0.25">
      <c r="A22" s="145" t="s">
        <v>66</v>
      </c>
      <c r="B22" s="146"/>
      <c r="C22" s="78">
        <f>COUNTIF(Table1[SL Category ⓘ],"Lead")</f>
        <v>0</v>
      </c>
      <c r="D22" s="79">
        <f>COUNTIF(Table1[SL Category ⓘ],"GSLRR")</f>
        <v>0</v>
      </c>
      <c r="E22" s="80" t="s">
        <v>45</v>
      </c>
      <c r="F22" s="147">
        <f>COUNTIF(Table1[SL Category ⓘ],"Non-Lead")</f>
        <v>0</v>
      </c>
      <c r="G22" s="148"/>
      <c r="H22" s="147">
        <f>COUNTIF(Table1[SL Category ⓘ],"Unknown")</f>
        <v>0</v>
      </c>
      <c r="I22" s="149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50" t="s">
        <v>78</v>
      </c>
      <c r="B25" s="150"/>
      <c r="C25" s="150"/>
      <c r="D25" s="150"/>
      <c r="E25" s="151" t="s">
        <v>79</v>
      </c>
      <c r="F25" s="151"/>
      <c r="G25" s="152" t="s">
        <v>80</v>
      </c>
      <c r="H25" s="153"/>
      <c r="I25" s="154"/>
      <c r="L25"/>
      <c r="M25"/>
      <c r="N25"/>
      <c r="O25"/>
    </row>
    <row r="26" spans="1:15" ht="15" customHeight="1" thickTop="1" x14ac:dyDescent="0.25">
      <c r="A26" s="155" t="s">
        <v>81</v>
      </c>
      <c r="B26" s="155"/>
      <c r="C26" s="155"/>
      <c r="D26" s="155"/>
      <c r="E26" s="156">
        <f>COUNTIF('Service Line Inventory Template'!G2:G501,"Records")</f>
        <v>0</v>
      </c>
      <c r="F26" s="156"/>
      <c r="G26" s="157">
        <f>COUNTIF('Service Line Inventory Template'!K2:K501,"Records")</f>
        <v>0</v>
      </c>
      <c r="H26" s="158"/>
      <c r="I26" s="159"/>
      <c r="L26"/>
      <c r="M26"/>
      <c r="N26"/>
      <c r="O26"/>
    </row>
    <row r="27" spans="1:15" ht="15" customHeight="1" x14ac:dyDescent="0.25">
      <c r="A27" s="160" t="s">
        <v>19</v>
      </c>
      <c r="B27" s="161"/>
      <c r="C27" s="161"/>
      <c r="D27" s="162"/>
      <c r="E27" s="163">
        <f>COUNTIF('Service Line Inventory Template'!G2:G501,"Field Inspection")</f>
        <v>0</v>
      </c>
      <c r="F27" s="163"/>
      <c r="G27" s="164">
        <f>COUNTIF('Service Line Inventory Template'!K2:K501,A27)</f>
        <v>0</v>
      </c>
      <c r="H27" s="165"/>
      <c r="I27" s="166"/>
      <c r="L27"/>
      <c r="M27"/>
      <c r="N27"/>
      <c r="O27"/>
    </row>
    <row r="28" spans="1:15" x14ac:dyDescent="0.25">
      <c r="A28" s="167" t="s">
        <v>107</v>
      </c>
      <c r="B28" s="167"/>
      <c r="C28" s="167"/>
      <c r="D28" s="167"/>
      <c r="E28" s="130" t="s">
        <v>105</v>
      </c>
      <c r="F28" s="130"/>
      <c r="G28" s="168">
        <f>COUNTIF('Service Line Inventory Template'!K2:K501,A28)</f>
        <v>0</v>
      </c>
      <c r="H28" s="169"/>
      <c r="I28" s="170"/>
      <c r="L28"/>
      <c r="M28"/>
      <c r="N28"/>
      <c r="O28"/>
    </row>
    <row r="29" spans="1:15" ht="15" customHeight="1" x14ac:dyDescent="0.25">
      <c r="A29" s="107" t="s">
        <v>23</v>
      </c>
      <c r="B29" s="107"/>
      <c r="C29" s="107"/>
      <c r="D29" s="107"/>
      <c r="E29" s="163">
        <f>COUNTIF('Service Line Inventory Template'!$G$2:$G$501,A29)</f>
        <v>0</v>
      </c>
      <c r="F29" s="163"/>
      <c r="G29" s="164">
        <f>COUNTIF('Service Line Inventory Template'!K2:K501,A29)</f>
        <v>0</v>
      </c>
      <c r="H29" s="165"/>
      <c r="I29" s="166"/>
      <c r="L29"/>
      <c r="M29"/>
      <c r="N29"/>
      <c r="O29"/>
    </row>
    <row r="30" spans="1:15" ht="15" customHeight="1" x14ac:dyDescent="0.25">
      <c r="A30" s="171" t="s">
        <v>93</v>
      </c>
      <c r="B30" s="171"/>
      <c r="C30" s="171"/>
      <c r="D30" s="171"/>
      <c r="E30" s="130">
        <f>COUNTIF('Service Line Inventory Template'!$G$2:$G$501,A30)</f>
        <v>0</v>
      </c>
      <c r="F30" s="130"/>
      <c r="G30" s="168">
        <f>COUNTIF('Service Line Inventory Template'!K2:K501,A30)</f>
        <v>0</v>
      </c>
      <c r="H30" s="169"/>
      <c r="I30" s="170"/>
      <c r="L30"/>
      <c r="M30"/>
      <c r="N30"/>
      <c r="O30"/>
    </row>
    <row r="31" spans="1:15" ht="15" customHeight="1" x14ac:dyDescent="0.25">
      <c r="A31" s="172" t="s">
        <v>28</v>
      </c>
      <c r="B31" s="172"/>
      <c r="C31" s="172"/>
      <c r="D31" s="172"/>
      <c r="E31" s="173">
        <f>COUNTIF('Service Line Inventory Template'!$G$2:$G$501,A31)</f>
        <v>0</v>
      </c>
      <c r="F31" s="173"/>
      <c r="G31" s="174">
        <f>COUNTIF('Service Line Inventory Template'!K2:K501,A31)</f>
        <v>0</v>
      </c>
      <c r="H31" s="175"/>
      <c r="I31" s="176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7" t="s">
        <v>83</v>
      </c>
      <c r="B34" s="178"/>
      <c r="C34" s="178"/>
      <c r="D34" s="178"/>
      <c r="E34" s="179" t="s">
        <v>84</v>
      </c>
      <c r="F34" s="179"/>
      <c r="G34" s="179"/>
      <c r="H34" s="179"/>
      <c r="I34" s="180"/>
    </row>
    <row r="35" spans="1:9" ht="32.450000000000003" customHeight="1" x14ac:dyDescent="0.2">
      <c r="A35" s="181" t="s">
        <v>85</v>
      </c>
      <c r="B35" s="182"/>
      <c r="C35" s="182"/>
      <c r="D35" s="182"/>
      <c r="E35" s="183"/>
      <c r="F35" s="183"/>
      <c r="G35" s="183"/>
      <c r="H35" s="183"/>
      <c r="I35" s="184"/>
    </row>
    <row r="37" spans="1:9" ht="15" customHeight="1" x14ac:dyDescent="0.25">
      <c r="A37" s="33" t="s">
        <v>86</v>
      </c>
    </row>
    <row r="38" spans="1:9" ht="15" customHeight="1" x14ac:dyDescent="0.2">
      <c r="A38" s="185" t="s">
        <v>87</v>
      </c>
      <c r="B38" s="186"/>
      <c r="C38" s="186"/>
      <c r="D38" s="186"/>
      <c r="E38" s="186"/>
      <c r="F38" s="186"/>
      <c r="G38" s="186"/>
      <c r="H38" s="186"/>
      <c r="I38" s="187"/>
    </row>
    <row r="39" spans="1:9" ht="15" customHeight="1" x14ac:dyDescent="0.2">
      <c r="A39" s="188"/>
      <c r="B39" s="189"/>
      <c r="C39" s="189"/>
      <c r="D39" s="189"/>
      <c r="E39" s="189"/>
      <c r="F39" s="189"/>
      <c r="G39" s="189"/>
      <c r="H39" s="189"/>
      <c r="I39" s="190"/>
    </row>
    <row r="40" spans="1:9" ht="15" customHeight="1" x14ac:dyDescent="0.2">
      <c r="A40" s="81"/>
      <c r="B40" s="57"/>
      <c r="C40" s="57"/>
      <c r="D40" s="57"/>
      <c r="E40" s="57"/>
      <c r="F40" s="57"/>
      <c r="G40" s="57"/>
      <c r="H40" s="57"/>
      <c r="I40" s="82"/>
    </row>
    <row r="41" spans="1:9" ht="15" customHeight="1" x14ac:dyDescent="0.2">
      <c r="A41" s="101"/>
      <c r="B41" s="102"/>
      <c r="C41" s="102"/>
      <c r="D41" s="102"/>
      <c r="E41" s="102"/>
      <c r="F41" s="102"/>
      <c r="G41" s="102"/>
      <c r="H41" s="102"/>
      <c r="I41" s="83"/>
    </row>
    <row r="42" spans="1:9" ht="15" customHeight="1" x14ac:dyDescent="0.2">
      <c r="A42" s="101" t="s">
        <v>88</v>
      </c>
      <c r="B42" s="102"/>
      <c r="C42" s="102"/>
      <c r="D42" s="102" t="s">
        <v>88</v>
      </c>
      <c r="E42" s="102"/>
      <c r="F42" s="102"/>
      <c r="G42" s="102"/>
      <c r="H42" s="102"/>
      <c r="I42" s="83" t="s">
        <v>89</v>
      </c>
    </row>
    <row r="43" spans="1:9" ht="15" customHeight="1" x14ac:dyDescent="0.2">
      <c r="A43" s="84"/>
      <c r="B43" s="39" t="s">
        <v>90</v>
      </c>
      <c r="C43" s="37"/>
      <c r="D43" s="40"/>
      <c r="E43" s="37"/>
      <c r="F43" s="40" t="s">
        <v>91</v>
      </c>
      <c r="G43" s="37"/>
      <c r="H43" s="40"/>
      <c r="I43" s="85" t="s">
        <v>92</v>
      </c>
    </row>
    <row r="44" spans="1:9" ht="15" customHeight="1" x14ac:dyDescent="0.2">
      <c r="A44" s="86"/>
      <c r="B44" s="87"/>
      <c r="C44" s="76"/>
      <c r="D44" s="87"/>
      <c r="E44" s="76"/>
      <c r="F44" s="87"/>
      <c r="G44" s="76"/>
      <c r="H44" s="76"/>
      <c r="I44" s="77"/>
    </row>
  </sheetData>
  <sheetProtection algorithmName="SHA-512" hashValue="Oar6dzf/BdwfZLYzQwIzzAUP6Bb0HJUTeO9w65T2nBovKznIAnp39YGajuhrZXhUWiyUEn8YYg45O4Dtg/lx1Q==" saltValue="zyIM9gNq912vlDXuwLj9Ug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Kim, Min-Sook (HEALTH)</cp:lastModifiedBy>
  <cp:revision/>
  <cp:lastPrinted>2022-05-18T18:35:11Z</cp:lastPrinted>
  <dcterms:created xsi:type="dcterms:W3CDTF">2022-04-12T18:54:01Z</dcterms:created>
  <dcterms:modified xsi:type="dcterms:W3CDTF">2022-07-07T17:54:46Z</dcterms:modified>
  <cp:category/>
  <cp:contentStatus/>
</cp:coreProperties>
</file>